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2"/>
  <workbookPr codeName="ThisWorkbook"/>
  <mc:AlternateContent xmlns:mc="http://schemas.openxmlformats.org/markup-compatibility/2006">
    <mc:Choice Requires="x15">
      <x15ac:absPath xmlns:x15ac="http://schemas.microsoft.com/office/spreadsheetml/2010/11/ac" url="https://plantemoran.sharepoint.com/sites/8094649/Shared Documents/RFP Development/RFP Package/"/>
    </mc:Choice>
  </mc:AlternateContent>
  <xr:revisionPtr revIDLastSave="106" documentId="13_ncr:1_{17E29B96-1D9E-4642-8009-412CB1A5EAEC}" xr6:coauthVersionLast="47" xr6:coauthVersionMax="47" xr10:uidLastSave="{E6DB7023-6270-4C68-851D-1D3C49A781AA}"/>
  <bookViews>
    <workbookView xWindow="-28920" yWindow="-120" windowWidth="29040" windowHeight="15840" tabRatio="958" xr2:uid="{00000000-000D-0000-FFFF-FFFF00000000}"/>
  </bookViews>
  <sheets>
    <sheet name="Vendor Checklist" sheetId="7" r:id="rId1"/>
    <sheet name="Proposal Summary" sheetId="6" r:id="rId2"/>
    <sheet name="Proposed Scope" sheetId="23" r:id="rId3"/>
    <sheet name="Module Information" sheetId="19" r:id="rId4"/>
    <sheet name="Application Software" sheetId="9" r:id="rId5"/>
    <sheet name="Ancillary Hardware" sheetId="16" r:id="rId6"/>
    <sheet name="Implementation Services" sheetId="10" r:id="rId7"/>
    <sheet name="Training" sheetId="11" r:id="rId8"/>
    <sheet name="Data Conversion Services" sheetId="17" r:id="rId9"/>
    <sheet name="Interfaces" sheetId="3" r:id="rId10"/>
    <sheet name="Modifications" sheetId="12" r:id="rId11"/>
    <sheet name="Other Implementation Services" sheetId="14" r:id="rId12"/>
    <sheet name="Optional" sheetId="24" r:id="rId13"/>
    <sheet name="Managed Services" sheetId="20" r:id="rId14"/>
    <sheet name="Vendor Resource Staffing" sheetId="26" r:id="rId15"/>
    <sheet name="City Resource Staffing" sheetId="27" r:id="rId16"/>
  </sheets>
  <definedNames>
    <definedName name="_xlnm.Print_Area" localSheetId="5">'Ancillary Hardware'!$B$2:$G$23</definedName>
    <definedName name="_xlnm.Print_Area" localSheetId="4">'Application Software'!$B$2:$E$49</definedName>
    <definedName name="_xlnm.Print_Area" localSheetId="8">'Data Conversion Services'!$B$2:$I$51</definedName>
    <definedName name="_xlnm.Print_Area" localSheetId="6">'Implementation Services'!$B$2:$F$49</definedName>
    <definedName name="_xlnm.Print_Area" localSheetId="9">Interfaces!$B$2:$K$39</definedName>
    <definedName name="_xlnm.Print_Area" localSheetId="13">'Managed Services'!$B$2:$I$184</definedName>
    <definedName name="_xlnm.Print_Area" localSheetId="10">Modifications!$B$2:$I$49</definedName>
    <definedName name="_xlnm.Print_Area" localSheetId="3">'Module Information'!$B$2:$H$47</definedName>
    <definedName name="_xlnm.Print_Area" localSheetId="12">Optional!$B$2:$H$39</definedName>
    <definedName name="_xlnm.Print_Area" localSheetId="11">'Other Implementation Services'!$B$2:$G$39</definedName>
    <definedName name="_xlnm.Print_Area" localSheetId="1">'Proposal Summary'!$B$2:$E$39</definedName>
    <definedName name="_xlnm.Print_Area" localSheetId="2">'Proposed Scope'!$B$2:$D$33</definedName>
    <definedName name="_xlnm.Print_Area" localSheetId="7">Training!$B$2:$H$49</definedName>
    <definedName name="_xlnm.Print_Area" localSheetId="0">'Vendor Checklist'!$A$1:$E$42</definedName>
    <definedName name="_xlnm.Print_Titles" localSheetId="5">'Ancillary Hardware'!$2:$4</definedName>
    <definedName name="_xlnm.Print_Titles" localSheetId="4">'Application Software'!$2:$4</definedName>
    <definedName name="_xlnm.Print_Titles" localSheetId="6">'Implementation Services'!$2:$4</definedName>
    <definedName name="_xlnm.Print_Titles" localSheetId="13">'Managed Services'!$2:$5</definedName>
    <definedName name="_xlnm.Print_Titles" localSheetId="3">'Module Information'!$2:$4</definedName>
    <definedName name="_xlnm.Print_Titles" localSheetId="12">Optional!$2:$4</definedName>
    <definedName name="_xlnm.Print_Titles" localSheetId="11">'Other Implementation Services'!$2:$4</definedName>
    <definedName name="_xlnm.Print_Titles" localSheetId="1">'Proposal Summary'!$2:$2</definedName>
    <definedName name="_xlnm.Print_Titles" localSheetId="2">'Proposed Scope'!$2:$4</definedName>
    <definedName name="_xlnm.Print_Titles" localSheetId="7">Training!$2:$4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5" i="27" l="1"/>
  <c r="AR64" i="27"/>
  <c r="AR63" i="27"/>
  <c r="AR62" i="27"/>
  <c r="AR61" i="27"/>
  <c r="AR60" i="27"/>
  <c r="AR59" i="27"/>
  <c r="AR58" i="27"/>
  <c r="AR57" i="27"/>
  <c r="AR55" i="27"/>
  <c r="AR54" i="27"/>
  <c r="AR53" i="27"/>
  <c r="AR52" i="27"/>
  <c r="AR51" i="27"/>
  <c r="AR50" i="27"/>
  <c r="AR49" i="27"/>
  <c r="AR48" i="27"/>
  <c r="AR47" i="27"/>
  <c r="AR45" i="27"/>
  <c r="AR44" i="27"/>
  <c r="AR43" i="27"/>
  <c r="AR42" i="27"/>
  <c r="AR41" i="27"/>
  <c r="AR40" i="27"/>
  <c r="AR39" i="27"/>
  <c r="AR38" i="27"/>
  <c r="AR37" i="27"/>
  <c r="AR35" i="27"/>
  <c r="AR34" i="27"/>
  <c r="AR33" i="27"/>
  <c r="AR32" i="27"/>
  <c r="AR31" i="27"/>
  <c r="AR30" i="27"/>
  <c r="AR29" i="27"/>
  <c r="AR28" i="27"/>
  <c r="AR27" i="27"/>
  <c r="AR25" i="27"/>
  <c r="AR24" i="27"/>
  <c r="AR23" i="27"/>
  <c r="AR22" i="27"/>
  <c r="AR21" i="27"/>
  <c r="AR20" i="27"/>
  <c r="AR19" i="27"/>
  <c r="AR18" i="27"/>
  <c r="AR17" i="27"/>
  <c r="AR15" i="27"/>
  <c r="AR14" i="27"/>
  <c r="AR13" i="27"/>
  <c r="AR12" i="27"/>
  <c r="AR11" i="27"/>
  <c r="AR10" i="27"/>
  <c r="AR9" i="27"/>
  <c r="AR8" i="27"/>
  <c r="AR7" i="27"/>
  <c r="AU56" i="26"/>
  <c r="AT56" i="26"/>
  <c r="AS56" i="26"/>
  <c r="AR56" i="26"/>
  <c r="AQ56" i="26"/>
  <c r="AP56" i="26"/>
  <c r="AO56" i="26"/>
  <c r="AN56" i="26"/>
  <c r="AM56" i="26"/>
  <c r="AL56" i="26"/>
  <c r="AK56" i="26"/>
  <c r="AJ56" i="26"/>
  <c r="AI56" i="26"/>
  <c r="AH56" i="26"/>
  <c r="AG56" i="26"/>
  <c r="U56" i="26"/>
  <c r="V56" i="26"/>
  <c r="W56" i="26"/>
  <c r="X56" i="26"/>
  <c r="Y56" i="26"/>
  <c r="Z56" i="26"/>
  <c r="AA56" i="26"/>
  <c r="AB56" i="26"/>
  <c r="AC56" i="26"/>
  <c r="AD56" i="26"/>
  <c r="AE56" i="26"/>
  <c r="T56" i="26"/>
  <c r="H56" i="26"/>
  <c r="I56" i="26"/>
  <c r="J56" i="26"/>
  <c r="K56" i="26"/>
  <c r="L56" i="26"/>
  <c r="M56" i="26"/>
  <c r="N56" i="26"/>
  <c r="O56" i="26"/>
  <c r="P56" i="26"/>
  <c r="Q56" i="26"/>
  <c r="R56" i="26"/>
  <c r="G56" i="26"/>
  <c r="AW55" i="26"/>
  <c r="AV55" i="26"/>
  <c r="S55" i="26"/>
  <c r="AV54" i="26"/>
  <c r="AW54" i="26" s="1"/>
  <c r="S54" i="26"/>
  <c r="AV53" i="26"/>
  <c r="AW53" i="26" s="1"/>
  <c r="S53" i="26"/>
  <c r="AW52" i="26"/>
  <c r="AV52" i="26"/>
  <c r="S52" i="26"/>
  <c r="AV51" i="26"/>
  <c r="AW51" i="26" s="1"/>
  <c r="S51" i="26"/>
  <c r="AW50" i="26"/>
  <c r="AV50" i="26"/>
  <c r="S50" i="26"/>
  <c r="AV49" i="26"/>
  <c r="AW49" i="26" s="1"/>
  <c r="S49" i="26"/>
  <c r="AV48" i="26"/>
  <c r="AW48" i="26" s="1"/>
  <c r="S48" i="26"/>
  <c r="AV47" i="26"/>
  <c r="AW47" i="26" s="1"/>
  <c r="S47" i="26"/>
  <c r="AV45" i="26"/>
  <c r="AW45" i="26" s="1"/>
  <c r="S45" i="26"/>
  <c r="AV44" i="26"/>
  <c r="AW44" i="26" s="1"/>
  <c r="S44" i="26"/>
  <c r="AV43" i="26"/>
  <c r="AW43" i="26" s="1"/>
  <c r="S43" i="26"/>
  <c r="AW42" i="26"/>
  <c r="AV42" i="26"/>
  <c r="S42" i="26"/>
  <c r="AV41" i="26"/>
  <c r="AW41" i="26" s="1"/>
  <c r="S41" i="26"/>
  <c r="AV40" i="26"/>
  <c r="AW40" i="26" s="1"/>
  <c r="S40" i="26"/>
  <c r="AW39" i="26"/>
  <c r="AV39" i="26"/>
  <c r="S39" i="26"/>
  <c r="AV38" i="26"/>
  <c r="AW38" i="26" s="1"/>
  <c r="S38" i="26"/>
  <c r="AV37" i="26"/>
  <c r="AW37" i="26" s="1"/>
  <c r="S37" i="26"/>
  <c r="AV35" i="26"/>
  <c r="AW35" i="26" s="1"/>
  <c r="S35" i="26"/>
  <c r="AV34" i="26"/>
  <c r="AW34" i="26" s="1"/>
  <c r="S34" i="26"/>
  <c r="AW33" i="26"/>
  <c r="AV33" i="26"/>
  <c r="S33" i="26"/>
  <c r="AV32" i="26"/>
  <c r="AW32" i="26" s="1"/>
  <c r="S32" i="26"/>
  <c r="AV31" i="26"/>
  <c r="AW31" i="26" s="1"/>
  <c r="S31" i="26"/>
  <c r="AW30" i="26"/>
  <c r="AV30" i="26"/>
  <c r="S30" i="26"/>
  <c r="AV29" i="26"/>
  <c r="AW29" i="26" s="1"/>
  <c r="S29" i="26"/>
  <c r="AV28" i="26"/>
  <c r="AW28" i="26" s="1"/>
  <c r="S28" i="26"/>
  <c r="AV27" i="26"/>
  <c r="AW27" i="26" s="1"/>
  <c r="S27" i="26"/>
  <c r="AV25" i="26"/>
  <c r="AW25" i="26" s="1"/>
  <c r="S25" i="26"/>
  <c r="AV24" i="26"/>
  <c r="AW24" i="26" s="1"/>
  <c r="S24" i="26"/>
  <c r="AW23" i="26"/>
  <c r="AV23" i="26"/>
  <c r="S23" i="26"/>
  <c r="AV22" i="26"/>
  <c r="AW22" i="26" s="1"/>
  <c r="S22" i="26"/>
  <c r="AV21" i="26"/>
  <c r="AW21" i="26" s="1"/>
  <c r="S21" i="26"/>
  <c r="AV20" i="26"/>
  <c r="AW20" i="26" s="1"/>
  <c r="S20" i="26"/>
  <c r="AV19" i="26"/>
  <c r="AW19" i="26" s="1"/>
  <c r="S19" i="26"/>
  <c r="AV18" i="26"/>
  <c r="AW18" i="26" s="1"/>
  <c r="S18" i="26"/>
  <c r="AV17" i="26"/>
  <c r="AW17" i="26" s="1"/>
  <c r="S17" i="26"/>
  <c r="AW15" i="26"/>
  <c r="AV15" i="26"/>
  <c r="S15" i="26"/>
  <c r="AV14" i="26"/>
  <c r="AW14" i="26" s="1"/>
  <c r="S14" i="26"/>
  <c r="AV13" i="26"/>
  <c r="AW13" i="26" s="1"/>
  <c r="S13" i="26"/>
  <c r="AV12" i="26"/>
  <c r="AW12" i="26" s="1"/>
  <c r="S12" i="26"/>
  <c r="AV11" i="26"/>
  <c r="AW11" i="26" s="1"/>
  <c r="S11" i="26"/>
  <c r="AV10" i="26"/>
  <c r="AW10" i="26" s="1"/>
  <c r="S10" i="26"/>
  <c r="AV9" i="26"/>
  <c r="AW9" i="26" s="1"/>
  <c r="S9" i="26"/>
  <c r="AV8" i="26"/>
  <c r="AW8" i="26" s="1"/>
  <c r="S8" i="26"/>
  <c r="AV7" i="26"/>
  <c r="AW7" i="26" s="1"/>
  <c r="S7" i="26"/>
  <c r="AV56" i="26" l="1"/>
  <c r="D28" i="6" l="1"/>
  <c r="C28" i="6"/>
  <c r="D14" i="6"/>
  <c r="C14" i="6"/>
  <c r="F185" i="20"/>
  <c r="G185" i="20"/>
  <c r="H185" i="20"/>
  <c r="E185" i="20"/>
  <c r="B37" i="6" l="1"/>
  <c r="B36" i="6"/>
  <c r="H49" i="12"/>
  <c r="G49" i="12"/>
  <c r="E49" i="12"/>
  <c r="D49" i="9"/>
  <c r="C49" i="9"/>
  <c r="F23" i="16"/>
  <c r="E23" i="16"/>
  <c r="C23" i="16"/>
  <c r="E49" i="10"/>
  <c r="C49" i="10"/>
  <c r="D31" i="6"/>
  <c r="C31" i="6"/>
  <c r="C17" i="6"/>
  <c r="D17" i="6"/>
  <c r="C20" i="6"/>
  <c r="I15" i="3"/>
  <c r="I16" i="3"/>
  <c r="I17" i="3"/>
  <c r="H38" i="17"/>
  <c r="G29" i="12"/>
  <c r="G30" i="12"/>
  <c r="G31" i="12"/>
  <c r="G32" i="12"/>
  <c r="G33" i="12"/>
  <c r="G34" i="12"/>
  <c r="G35" i="12"/>
  <c r="G36" i="12"/>
  <c r="G37" i="12"/>
  <c r="G38" i="12"/>
  <c r="G39" i="12"/>
  <c r="G7" i="12"/>
  <c r="G8" i="12"/>
  <c r="G9" i="12"/>
  <c r="G10" i="12"/>
  <c r="G11" i="12"/>
  <c r="G12" i="12"/>
  <c r="G13" i="12"/>
  <c r="G14" i="12"/>
  <c r="G15" i="12"/>
  <c r="G16" i="12"/>
  <c r="G17" i="12"/>
  <c r="B6" i="10"/>
  <c r="B6" i="9"/>
  <c r="B47" i="9"/>
  <c r="B34" i="11"/>
  <c r="B35" i="11"/>
  <c r="B36" i="11"/>
  <c r="B37" i="11"/>
  <c r="B38" i="11"/>
  <c r="B39" i="11"/>
  <c r="B40" i="11"/>
  <c r="B41" i="11"/>
  <c r="B42" i="11"/>
  <c r="B43" i="11"/>
  <c r="B44" i="11"/>
  <c r="B45" i="11"/>
  <c r="B46" i="11"/>
  <c r="B47" i="11"/>
  <c r="B33" i="11"/>
  <c r="B34" i="10"/>
  <c r="B35" i="10"/>
  <c r="B36" i="10"/>
  <c r="B37" i="10"/>
  <c r="B38" i="10"/>
  <c r="B39" i="10"/>
  <c r="B40" i="10"/>
  <c r="B41" i="10"/>
  <c r="B42" i="10"/>
  <c r="B43" i="10"/>
  <c r="B44" i="10"/>
  <c r="B45" i="10"/>
  <c r="B46" i="10"/>
  <c r="B47" i="10"/>
  <c r="B33" i="10"/>
  <c r="B9" i="9"/>
  <c r="B10" i="9"/>
  <c r="B33" i="9"/>
  <c r="B34" i="9"/>
  <c r="B35" i="9"/>
  <c r="B36" i="9"/>
  <c r="B37" i="9"/>
  <c r="B38" i="9"/>
  <c r="B39" i="9"/>
  <c r="B40" i="9"/>
  <c r="B41" i="9"/>
  <c r="B42" i="9"/>
  <c r="B43" i="9"/>
  <c r="B44" i="9"/>
  <c r="B45" i="9"/>
  <c r="B46" i="9"/>
  <c r="B30" i="11"/>
  <c r="B29" i="11"/>
  <c r="B28" i="11"/>
  <c r="B27" i="11"/>
  <c r="B26" i="11"/>
  <c r="B25" i="11"/>
  <c r="B24" i="11"/>
  <c r="B23" i="11"/>
  <c r="B22" i="11"/>
  <c r="B21" i="11"/>
  <c r="B20" i="11"/>
  <c r="B19" i="11"/>
  <c r="B18" i="11"/>
  <c r="B17" i="11"/>
  <c r="B16" i="11"/>
  <c r="B15" i="11"/>
  <c r="B14" i="11"/>
  <c r="B13" i="11"/>
  <c r="B12" i="11"/>
  <c r="B11" i="11"/>
  <c r="B10" i="11"/>
  <c r="B9" i="11"/>
  <c r="B8" i="11"/>
  <c r="B7" i="11"/>
  <c r="B6" i="11"/>
  <c r="B30" i="10"/>
  <c r="B29" i="10"/>
  <c r="B28" i="10"/>
  <c r="B27" i="10"/>
  <c r="B26" i="10"/>
  <c r="B25" i="10"/>
  <c r="B24" i="10"/>
  <c r="B23" i="10"/>
  <c r="B22" i="10"/>
  <c r="B21" i="10"/>
  <c r="B20" i="10"/>
  <c r="B19" i="10"/>
  <c r="B18" i="10"/>
  <c r="B17" i="10"/>
  <c r="B16" i="10"/>
  <c r="B15" i="10"/>
  <c r="B14" i="10"/>
  <c r="B13" i="10"/>
  <c r="B12" i="10"/>
  <c r="B11" i="10"/>
  <c r="B10" i="10"/>
  <c r="B9" i="10"/>
  <c r="B8" i="10"/>
  <c r="B7" i="10"/>
  <c r="B41" i="7"/>
  <c r="D30" i="6"/>
  <c r="C30" i="6"/>
  <c r="C29" i="6"/>
  <c r="D16" i="6"/>
  <c r="C16" i="6"/>
  <c r="C15" i="6"/>
  <c r="F38" i="14"/>
  <c r="D27" i="6" s="1"/>
  <c r="F21" i="14"/>
  <c r="G31" i="11"/>
  <c r="D9" i="6" s="1"/>
  <c r="G48" i="11"/>
  <c r="D23" i="6" s="1"/>
  <c r="B23" i="7"/>
  <c r="G38" i="24"/>
  <c r="G21" i="24"/>
  <c r="D36" i="6" s="1"/>
  <c r="C23" i="7"/>
  <c r="B39" i="24"/>
  <c r="D38" i="24"/>
  <c r="F37" i="24"/>
  <c r="F36" i="24"/>
  <c r="F35" i="24"/>
  <c r="F34" i="24"/>
  <c r="F33" i="24"/>
  <c r="F32" i="24"/>
  <c r="F31" i="24"/>
  <c r="F30" i="24"/>
  <c r="F29" i="24"/>
  <c r="F28" i="24"/>
  <c r="F38" i="24" s="1"/>
  <c r="C37" i="6" s="1"/>
  <c r="F27" i="24"/>
  <c r="F26" i="24"/>
  <c r="F25" i="24"/>
  <c r="F24" i="24"/>
  <c r="F23" i="24"/>
  <c r="B22" i="24"/>
  <c r="D21" i="24"/>
  <c r="F20" i="24"/>
  <c r="F19" i="24"/>
  <c r="F18" i="24"/>
  <c r="F17" i="24"/>
  <c r="F16" i="24"/>
  <c r="F15" i="24"/>
  <c r="F14" i="24"/>
  <c r="F13" i="24"/>
  <c r="F12" i="24"/>
  <c r="F11" i="24"/>
  <c r="F10" i="24"/>
  <c r="F9" i="24"/>
  <c r="F8" i="24"/>
  <c r="F7" i="24"/>
  <c r="F6" i="24"/>
  <c r="B5" i="24"/>
  <c r="D4" i="24"/>
  <c r="B2" i="24"/>
  <c r="H48" i="12"/>
  <c r="D26" i="6" s="1"/>
  <c r="E48" i="12"/>
  <c r="H26" i="12"/>
  <c r="D12" i="6" s="1"/>
  <c r="E26" i="12"/>
  <c r="C3" i="23"/>
  <c r="B22" i="3"/>
  <c r="B5" i="3"/>
  <c r="F43" i="17"/>
  <c r="F44" i="17" s="1"/>
  <c r="F31" i="17"/>
  <c r="B32" i="17"/>
  <c r="B5" i="17"/>
  <c r="B49" i="11"/>
  <c r="C31" i="10"/>
  <c r="C48" i="10"/>
  <c r="E17" i="16"/>
  <c r="E18" i="16"/>
  <c r="E19" i="16"/>
  <c r="E7" i="16"/>
  <c r="E8" i="16"/>
  <c r="E9" i="16"/>
  <c r="F22" i="16"/>
  <c r="D21" i="6" s="1"/>
  <c r="F13" i="16"/>
  <c r="C22" i="16"/>
  <c r="E15" i="16"/>
  <c r="E16" i="16"/>
  <c r="E20" i="16"/>
  <c r="E21" i="16"/>
  <c r="B7" i="9"/>
  <c r="B8" i="9"/>
  <c r="B11" i="9"/>
  <c r="B12" i="9"/>
  <c r="B13" i="9"/>
  <c r="B14" i="9"/>
  <c r="B15" i="9"/>
  <c r="B16" i="9"/>
  <c r="B17" i="9"/>
  <c r="B18" i="9"/>
  <c r="B19" i="9"/>
  <c r="B20" i="9"/>
  <c r="B21" i="9"/>
  <c r="B22" i="9"/>
  <c r="B23" i="9"/>
  <c r="B24" i="9"/>
  <c r="B25" i="9"/>
  <c r="B26" i="9"/>
  <c r="B27" i="9"/>
  <c r="B28" i="9"/>
  <c r="B29" i="9"/>
  <c r="B30" i="9"/>
  <c r="D48" i="9"/>
  <c r="D20" i="6" s="1"/>
  <c r="C48" i="9"/>
  <c r="B28" i="23"/>
  <c r="B31" i="19" s="1"/>
  <c r="B5" i="23"/>
  <c r="B5" i="19" s="1"/>
  <c r="B5" i="9" s="1"/>
  <c r="D4" i="23"/>
  <c r="B2" i="23"/>
  <c r="C3" i="19"/>
  <c r="B32" i="6"/>
  <c r="B38" i="3" s="1"/>
  <c r="B18" i="6"/>
  <c r="B31" i="17" s="1"/>
  <c r="C4" i="14"/>
  <c r="B39" i="14"/>
  <c r="B22" i="14"/>
  <c r="B5" i="14"/>
  <c r="B49" i="12"/>
  <c r="B27" i="12"/>
  <c r="B5" i="12"/>
  <c r="B32" i="11"/>
  <c r="B5" i="11"/>
  <c r="F4" i="11"/>
  <c r="E4" i="11"/>
  <c r="D4" i="11"/>
  <c r="B49" i="10"/>
  <c r="B32" i="10"/>
  <c r="B5" i="10"/>
  <c r="C13" i="16"/>
  <c r="B32" i="9"/>
  <c r="D3" i="12"/>
  <c r="C21" i="7" s="1"/>
  <c r="C3" i="16"/>
  <c r="C3" i="9"/>
  <c r="C15" i="7" s="1"/>
  <c r="B14" i="16"/>
  <c r="B5" i="16"/>
  <c r="D31" i="9"/>
  <c r="D6" i="6" s="1"/>
  <c r="C31" i="9"/>
  <c r="C6" i="6" s="1"/>
  <c r="D3" i="3"/>
  <c r="C20" i="7" s="1"/>
  <c r="I5" i="20"/>
  <c r="B2" i="20"/>
  <c r="H4" i="19"/>
  <c r="B2" i="19"/>
  <c r="E24" i="14"/>
  <c r="E25" i="14"/>
  <c r="E26" i="14"/>
  <c r="E27" i="14"/>
  <c r="E28" i="14"/>
  <c r="E29" i="14"/>
  <c r="E30" i="14"/>
  <c r="E31" i="14"/>
  <c r="E32" i="14"/>
  <c r="E33" i="14"/>
  <c r="E34" i="14"/>
  <c r="E35" i="14"/>
  <c r="E36" i="14"/>
  <c r="E37" i="14"/>
  <c r="G28" i="12"/>
  <c r="G40" i="12"/>
  <c r="G41" i="12"/>
  <c r="G42" i="12"/>
  <c r="G43" i="12"/>
  <c r="G44" i="12"/>
  <c r="G45" i="12"/>
  <c r="G46" i="12"/>
  <c r="G47" i="12"/>
  <c r="I24" i="3"/>
  <c r="I25" i="3"/>
  <c r="I26" i="3"/>
  <c r="I27" i="3"/>
  <c r="I28" i="3"/>
  <c r="I29" i="3"/>
  <c r="I30" i="3"/>
  <c r="I31" i="3"/>
  <c r="I32" i="3"/>
  <c r="I33" i="3"/>
  <c r="I34" i="3"/>
  <c r="I35" i="3"/>
  <c r="I36" i="3"/>
  <c r="I37" i="3"/>
  <c r="H34" i="17"/>
  <c r="H35" i="17"/>
  <c r="H36" i="17"/>
  <c r="H37" i="17"/>
  <c r="H39" i="17"/>
  <c r="H40" i="17"/>
  <c r="H41" i="17"/>
  <c r="H42" i="17"/>
  <c r="F34" i="11"/>
  <c r="F48" i="11" s="1"/>
  <c r="C23" i="6" s="1"/>
  <c r="F35" i="11"/>
  <c r="F36" i="11"/>
  <c r="F37" i="11"/>
  <c r="F38" i="11"/>
  <c r="F39" i="11"/>
  <c r="F40" i="11"/>
  <c r="F41" i="11"/>
  <c r="F42" i="11"/>
  <c r="F43" i="11"/>
  <c r="F44" i="11"/>
  <c r="F45" i="11"/>
  <c r="F46" i="11"/>
  <c r="F47" i="11"/>
  <c r="E34" i="10"/>
  <c r="E35" i="10"/>
  <c r="E36" i="10"/>
  <c r="E37" i="10"/>
  <c r="E38" i="10"/>
  <c r="E39" i="10"/>
  <c r="E40" i="10"/>
  <c r="E41" i="10"/>
  <c r="E42" i="10"/>
  <c r="E43" i="10"/>
  <c r="E44" i="10"/>
  <c r="E45" i="10"/>
  <c r="E46" i="10"/>
  <c r="E47" i="10"/>
  <c r="B30" i="6"/>
  <c r="H33" i="17"/>
  <c r="F28" i="11"/>
  <c r="F29" i="11"/>
  <c r="F30" i="11"/>
  <c r="E28" i="10"/>
  <c r="E29" i="10"/>
  <c r="E30" i="10"/>
  <c r="B2" i="17"/>
  <c r="D48" i="11"/>
  <c r="E25" i="10"/>
  <c r="E26" i="10"/>
  <c r="E27" i="10"/>
  <c r="F25" i="11"/>
  <c r="F26" i="11"/>
  <c r="F27" i="11"/>
  <c r="F19" i="11"/>
  <c r="E19" i="10"/>
  <c r="H30" i="17"/>
  <c r="H29" i="17"/>
  <c r="H28" i="17"/>
  <c r="H27" i="17"/>
  <c r="H26" i="17"/>
  <c r="H25" i="17"/>
  <c r="H24" i="17"/>
  <c r="H23" i="17"/>
  <c r="H22" i="17"/>
  <c r="H21" i="17"/>
  <c r="H20" i="17"/>
  <c r="H19" i="17"/>
  <c r="H18" i="17"/>
  <c r="H17" i="17"/>
  <c r="H16" i="17"/>
  <c r="H15" i="17"/>
  <c r="H14" i="17"/>
  <c r="H13" i="17"/>
  <c r="H12" i="17"/>
  <c r="H11" i="17"/>
  <c r="H10" i="17"/>
  <c r="H9" i="17"/>
  <c r="H8" i="17"/>
  <c r="H7" i="17"/>
  <c r="H6" i="17"/>
  <c r="B10" i="6"/>
  <c r="B24" i="6" s="1"/>
  <c r="D3" i="17"/>
  <c r="C19" i="7" s="1"/>
  <c r="B19" i="7"/>
  <c r="D31" i="11"/>
  <c r="C3" i="6"/>
  <c r="C12" i="7" s="1"/>
  <c r="B12" i="7"/>
  <c r="D7" i="6"/>
  <c r="E12" i="16"/>
  <c r="E11" i="16"/>
  <c r="E10" i="16"/>
  <c r="E6" i="16"/>
  <c r="G4" i="16"/>
  <c r="F4" i="16"/>
  <c r="E4" i="16"/>
  <c r="B2" i="16"/>
  <c r="B7" i="6"/>
  <c r="B21" i="6" s="1"/>
  <c r="B16" i="7"/>
  <c r="C16" i="7"/>
  <c r="C38" i="14"/>
  <c r="C21" i="14"/>
  <c r="J38" i="3"/>
  <c r="D25" i="6" s="1"/>
  <c r="G38" i="3"/>
  <c r="J21" i="3"/>
  <c r="D11" i="6" s="1"/>
  <c r="G21" i="3"/>
  <c r="I23" i="3"/>
  <c r="I20" i="3"/>
  <c r="I19" i="3"/>
  <c r="I18" i="3"/>
  <c r="I14" i="3"/>
  <c r="I13" i="3"/>
  <c r="I12" i="3"/>
  <c r="I11" i="3"/>
  <c r="I10" i="3"/>
  <c r="I9" i="3"/>
  <c r="I8" i="3"/>
  <c r="I7" i="3"/>
  <c r="I6" i="3"/>
  <c r="E23" i="14"/>
  <c r="E20" i="14"/>
  <c r="E19" i="14"/>
  <c r="E18" i="14"/>
  <c r="E17" i="14"/>
  <c r="E16" i="14"/>
  <c r="E15" i="14"/>
  <c r="E14" i="14"/>
  <c r="E13" i="14"/>
  <c r="E12" i="14"/>
  <c r="E11" i="14"/>
  <c r="E10" i="14"/>
  <c r="E9" i="14"/>
  <c r="E8" i="14"/>
  <c r="E7" i="14"/>
  <c r="E6" i="14"/>
  <c r="B2" i="14"/>
  <c r="B15" i="6"/>
  <c r="B29" i="6" s="1"/>
  <c r="G25" i="12"/>
  <c r="G24" i="12"/>
  <c r="G23" i="12"/>
  <c r="G22" i="12"/>
  <c r="G21" i="12"/>
  <c r="G20" i="12"/>
  <c r="G19" i="12"/>
  <c r="G18" i="12"/>
  <c r="G6" i="12"/>
  <c r="B2" i="12"/>
  <c r="F33" i="11"/>
  <c r="F24" i="11"/>
  <c r="F23" i="11"/>
  <c r="F22" i="11"/>
  <c r="F21" i="11"/>
  <c r="F20" i="11"/>
  <c r="F18" i="11"/>
  <c r="F17" i="11"/>
  <c r="F16" i="11"/>
  <c r="F15" i="11"/>
  <c r="F14" i="11"/>
  <c r="F13" i="11"/>
  <c r="F12" i="11"/>
  <c r="F11" i="11"/>
  <c r="F10" i="11"/>
  <c r="F9" i="11"/>
  <c r="F8" i="11"/>
  <c r="F7" i="11"/>
  <c r="F6" i="11"/>
  <c r="B2" i="11"/>
  <c r="C3" i="10"/>
  <c r="D3" i="11"/>
  <c r="B21" i="7"/>
  <c r="B15" i="7"/>
  <c r="B13" i="6"/>
  <c r="B27" i="6" s="1"/>
  <c r="B22" i="7"/>
  <c r="B11" i="6"/>
  <c r="B25" i="6" s="1"/>
  <c r="B20" i="7"/>
  <c r="B23" i="6"/>
  <c r="B18" i="7"/>
  <c r="B8" i="6"/>
  <c r="B22" i="6"/>
  <c r="B17" i="7"/>
  <c r="B6" i="6"/>
  <c r="B20" i="6" s="1"/>
  <c r="B12" i="6"/>
  <c r="B26" i="6" s="1"/>
  <c r="D4" i="9"/>
  <c r="C4" i="9"/>
  <c r="E4" i="9"/>
  <c r="E24" i="10"/>
  <c r="E23" i="10"/>
  <c r="E22" i="10"/>
  <c r="E21" i="10"/>
  <c r="E20" i="10"/>
  <c r="E18" i="10"/>
  <c r="E17" i="10"/>
  <c r="E16" i="10"/>
  <c r="E15" i="10"/>
  <c r="E14" i="10"/>
  <c r="E31" i="10" s="1"/>
  <c r="E13" i="10"/>
  <c r="E12" i="10"/>
  <c r="E11" i="10"/>
  <c r="E10" i="10"/>
  <c r="E9" i="10"/>
  <c r="E8" i="10"/>
  <c r="E7" i="10"/>
  <c r="E33" i="10"/>
  <c r="E6" i="10"/>
  <c r="B2" i="10"/>
  <c r="B2" i="9"/>
  <c r="C17" i="7"/>
  <c r="C18" i="7"/>
  <c r="C22" i="7"/>
  <c r="B2" i="3"/>
  <c r="B2" i="6"/>
  <c r="D49" i="11" l="1"/>
  <c r="G39" i="24"/>
  <c r="D39" i="24"/>
  <c r="F21" i="24"/>
  <c r="C36" i="6" s="1"/>
  <c r="C38" i="6" s="1"/>
  <c r="F39" i="14"/>
  <c r="C39" i="14"/>
  <c r="E21" i="14"/>
  <c r="C13" i="6" s="1"/>
  <c r="J39" i="3"/>
  <c r="G39" i="3"/>
  <c r="E13" i="16"/>
  <c r="E22" i="16"/>
  <c r="C21" i="6" s="1"/>
  <c r="E48" i="10"/>
  <c r="C22" i="6" s="1"/>
  <c r="B48" i="11"/>
  <c r="B48" i="10"/>
  <c r="B38" i="24"/>
  <c r="B38" i="14"/>
  <c r="B48" i="12"/>
  <c r="E38" i="14"/>
  <c r="F31" i="11"/>
  <c r="C9" i="6" s="1"/>
  <c r="C7" i="6"/>
  <c r="C8" i="6"/>
  <c r="I38" i="3"/>
  <c r="I21" i="3"/>
  <c r="C11" i="6" s="1"/>
  <c r="H31" i="17"/>
  <c r="C10" i="6" s="1"/>
  <c r="H43" i="17"/>
  <c r="B43" i="17"/>
  <c r="B48" i="9"/>
  <c r="B22" i="16"/>
  <c r="B31" i="11"/>
  <c r="B13" i="16"/>
  <c r="B21" i="24"/>
  <c r="B31" i="9"/>
  <c r="B26" i="12"/>
  <c r="B31" i="10"/>
  <c r="B21" i="14"/>
  <c r="B21" i="3"/>
  <c r="G48" i="12"/>
  <c r="C26" i="6" s="1"/>
  <c r="G26" i="12"/>
  <c r="D32" i="6"/>
  <c r="G49" i="11"/>
  <c r="D37" i="6"/>
  <c r="D38" i="6" s="1"/>
  <c r="D13" i="6"/>
  <c r="D18" i="6" s="1"/>
  <c r="F39" i="24" l="1"/>
  <c r="C27" i="6"/>
  <c r="E39" i="14"/>
  <c r="C25" i="6"/>
  <c r="I39" i="3"/>
  <c r="C24" i="6"/>
  <c r="H44" i="17"/>
  <c r="D33" i="6"/>
  <c r="F49" i="11"/>
  <c r="C12" i="6"/>
  <c r="C18" i="6"/>
  <c r="C32" i="6" l="1"/>
  <c r="C33" i="6" s="1"/>
</calcChain>
</file>

<file path=xl/sharedStrings.xml><?xml version="1.0" encoding="utf-8"?>
<sst xmlns="http://schemas.openxmlformats.org/spreadsheetml/2006/main" count="660" uniqueCount="427">
  <si>
    <t>Show Required/Optional Fields</t>
  </si>
  <si>
    <t>1. Pricing Form Legend</t>
  </si>
  <si>
    <t>Hide Required/Optional Fields</t>
  </si>
  <si>
    <t>All black cells required.</t>
  </si>
  <si>
    <t>All yellow cells optional and can be modified .</t>
  </si>
  <si>
    <t>All other cells are locked.</t>
  </si>
  <si>
    <t>2. Enter Basic Vendor Information</t>
  </si>
  <si>
    <t>Enter Vendor Name to the right:</t>
  </si>
  <si>
    <t>Vendor Name</t>
  </si>
  <si>
    <t>Licensing Approach</t>
  </si>
  <si>
    <t>3. Complete the following Pricing Tabs</t>
  </si>
  <si>
    <t>Tab Name</t>
  </si>
  <si>
    <t>Instructions</t>
  </si>
  <si>
    <t>Proposed Scope</t>
  </si>
  <si>
    <t>Please complete the black cells with whether the module is proposed, optional, or not bid. Cells default to no bid--update as applicable.</t>
  </si>
  <si>
    <t xml:space="preserve">Module Information </t>
  </si>
  <si>
    <t>Please complete the black cells with information regarding proposed modules. Please complete columns C-G for all proposed software.</t>
  </si>
  <si>
    <t>4. Enter Any Misc Costs and/or Discounts</t>
  </si>
  <si>
    <t>Core Components  - Costs/Discounts</t>
  </si>
  <si>
    <t>Travel &amp; Lodging Costs</t>
  </si>
  <si>
    <r>
      <rPr>
        <b/>
        <sz val="11"/>
        <color theme="1"/>
        <rFont val="Calibri"/>
        <family val="2"/>
        <scheme val="minor"/>
      </rPr>
      <t xml:space="preserve">One-Time </t>
    </r>
    <r>
      <rPr>
        <sz val="11"/>
        <color theme="1"/>
        <rFont val="Calibri"/>
        <family val="2"/>
        <scheme val="minor"/>
      </rPr>
      <t>State and City Sales Tax (FOB)</t>
    </r>
  </si>
  <si>
    <r>
      <rPr>
        <b/>
        <sz val="11"/>
        <color theme="1"/>
        <rFont val="Calibri"/>
        <family val="2"/>
        <scheme val="minor"/>
      </rPr>
      <t>Ongoing</t>
    </r>
    <r>
      <rPr>
        <sz val="11"/>
        <color theme="1"/>
        <rFont val="Calibri"/>
        <family val="2"/>
        <scheme val="minor"/>
      </rPr>
      <t xml:space="preserve"> Annual State and City Sales Tax (FOB)</t>
    </r>
  </si>
  <si>
    <r>
      <rPr>
        <b/>
        <sz val="11"/>
        <color theme="1"/>
        <rFont val="Calibri"/>
        <family val="2"/>
        <scheme val="minor"/>
      </rPr>
      <t xml:space="preserve">One-Time </t>
    </r>
    <r>
      <rPr>
        <sz val="11"/>
        <color theme="1"/>
        <rFont val="Calibri"/>
        <family val="2"/>
        <scheme val="minor"/>
      </rPr>
      <t>Discount (if applicable)</t>
    </r>
  </si>
  <si>
    <r>
      <rPr>
        <b/>
        <sz val="11"/>
        <color theme="1"/>
        <rFont val="Calibri"/>
        <family val="2"/>
        <scheme val="minor"/>
      </rPr>
      <t xml:space="preserve">Ongoing </t>
    </r>
    <r>
      <rPr>
        <sz val="11"/>
        <color theme="1"/>
        <rFont val="Calibri"/>
        <family val="2"/>
        <scheme val="minor"/>
      </rPr>
      <t>Discount (if applicable)</t>
    </r>
  </si>
  <si>
    <t>Expanded Components  - Costs/Discounts</t>
  </si>
  <si>
    <r>
      <rPr>
        <b/>
        <sz val="11"/>
        <color theme="1"/>
        <rFont val="Calibri"/>
        <family val="2"/>
        <scheme val="minor"/>
      </rPr>
      <t>One-Time</t>
    </r>
    <r>
      <rPr>
        <sz val="11"/>
        <color theme="1"/>
        <rFont val="Calibri"/>
        <family val="2"/>
        <scheme val="minor"/>
      </rPr>
      <t xml:space="preserve"> State and City Sales Tax (FOB)</t>
    </r>
  </si>
  <si>
    <t>6. Finalize Forms for Printing and Submission</t>
  </si>
  <si>
    <t>Additional rows are provided in each worksheet to accommodate additional proposed software and services.  Vendors are encouraged to "hide" unused extra rows in each worksheet before submission.</t>
  </si>
  <si>
    <t>Proposal Summary</t>
  </si>
  <si>
    <t>Cost Category</t>
  </si>
  <si>
    <t>One-Time
Cost</t>
  </si>
  <si>
    <t>Ongoing
Annual Cost</t>
  </si>
  <si>
    <t>Comments</t>
  </si>
  <si>
    <t>Core</t>
  </si>
  <si>
    <t>N/A</t>
  </si>
  <si>
    <t>Training Services</t>
  </si>
  <si>
    <t>Managed Services</t>
  </si>
  <si>
    <t>State and City Sales Tax (FOB)</t>
  </si>
  <si>
    <t>Discount (if applicable)</t>
  </si>
  <si>
    <t>Expanded</t>
  </si>
  <si>
    <t>Grand Total</t>
  </si>
  <si>
    <t>Optional Software and Services</t>
  </si>
  <si>
    <t>Module Information</t>
  </si>
  <si>
    <t>Scope</t>
  </si>
  <si>
    <t>Accounts Payable</t>
  </si>
  <si>
    <t>No Bid</t>
  </si>
  <si>
    <t>Accounts Receivable / Misc. Billing</t>
  </si>
  <si>
    <t>Bank Reconciliation</t>
  </si>
  <si>
    <t>Budgeting</t>
  </si>
  <si>
    <t>Cash Receipting</t>
  </si>
  <si>
    <t>Financial Reporting including ACFR</t>
  </si>
  <si>
    <t>Fixed Assets</t>
  </si>
  <si>
    <t>General Ledger</t>
  </si>
  <si>
    <t>Project Accounting</t>
  </si>
  <si>
    <t>Purchasing</t>
  </si>
  <si>
    <t>Travel and Expenses</t>
  </si>
  <si>
    <t>Core HR</t>
  </si>
  <si>
    <t>Absence / Leave Management</t>
  </si>
  <si>
    <t>Employee Performance Management</t>
  </si>
  <si>
    <t>Employee Self-Service</t>
  </si>
  <si>
    <t>Learning Management</t>
  </si>
  <si>
    <t>Onboarding</t>
  </si>
  <si>
    <t>Offboarding</t>
  </si>
  <si>
    <t>Personnel Actions</t>
  </si>
  <si>
    <t>Position Control</t>
  </si>
  <si>
    <t>Payroll</t>
  </si>
  <si>
    <t>Time and Attendance</t>
  </si>
  <si>
    <t>Cash Management</t>
  </si>
  <si>
    <t>Contract Management</t>
  </si>
  <si>
    <t>Grant Accounting</t>
  </si>
  <si>
    <t>Inventory Management</t>
  </si>
  <si>
    <t>Bid/Solicitation Management</t>
  </si>
  <si>
    <t>Recruiting</t>
  </si>
  <si>
    <t>Component</t>
  </si>
  <si>
    <t>Version</t>
  </si>
  <si>
    <t>Licensing Measure (e.g. Users, FTEs)</t>
  </si>
  <si>
    <t># of Licensed (e.g. 5,000)</t>
  </si>
  <si>
    <t>License Type 
(select from dropdown menu)</t>
  </si>
  <si>
    <t>Ongoing Costs Waived in the First Year (Y/N)?</t>
  </si>
  <si>
    <t>Software</t>
  </si>
  <si>
    <t>Total</t>
  </si>
  <si>
    <t>Ancillary Hardware</t>
  </si>
  <si>
    <t>Hardware Description</t>
  </si>
  <si>
    <t>Required
Quantity</t>
  </si>
  <si>
    <t>Unit
Price</t>
  </si>
  <si>
    <t>Implementation Services</t>
  </si>
  <si>
    <t>Estimated Hours</t>
  </si>
  <si>
    <t>Hourly Rate</t>
  </si>
  <si>
    <t>One-Time Cost</t>
  </si>
  <si>
    <t>Training Type</t>
  </si>
  <si>
    <t>Ongoing Cost</t>
  </si>
  <si>
    <t>Data Conversion Services</t>
  </si>
  <si>
    <t>Number</t>
  </si>
  <si>
    <t>Area</t>
  </si>
  <si>
    <t>Requested Conversion item</t>
  </si>
  <si>
    <r>
      <t>Conversion Code</t>
    </r>
    <r>
      <rPr>
        <b/>
        <vertAlign val="superscript"/>
        <sz val="11"/>
        <color theme="0"/>
        <rFont val="Calibri"/>
        <family val="2"/>
        <scheme val="minor"/>
      </rPr>
      <t>1</t>
    </r>
  </si>
  <si>
    <t>Estimated
Hours</t>
  </si>
  <si>
    <t>Hourly
Rate</t>
  </si>
  <si>
    <t>Checks - 3 years</t>
  </si>
  <si>
    <t>Invoices - 3 years</t>
  </si>
  <si>
    <t xml:space="preserve"> </t>
  </si>
  <si>
    <t>Vendor File (complete)</t>
  </si>
  <si>
    <t>Current adopted budget amounts by line items</t>
  </si>
  <si>
    <t>Current amended budget amounts by line item</t>
  </si>
  <si>
    <t>Final budget amounts by line item - previous 3 years</t>
  </si>
  <si>
    <t>Cash Receipts</t>
  </si>
  <si>
    <t xml:space="preserve">Previous year history of payment data including payment amounts for specific accounts (utility, ARs, GMs, etc.), check numbers or reference numbers, project codes, payment type codes, user ids, batch numbers, batch types, etc. </t>
  </si>
  <si>
    <t>Capital Assets</t>
  </si>
  <si>
    <t>Asset files (codes, master information, transaction, summaries, journal transactions, funding sources, etc.) for all active assets</t>
  </si>
  <si>
    <t>All active chart of account codes, accounts, and descriptions</t>
  </si>
  <si>
    <t>Ending balances by month for 2 years before previous year.</t>
  </si>
  <si>
    <t>All transactions for current year and previous year</t>
  </si>
  <si>
    <t>Human Resources</t>
  </si>
  <si>
    <t>Human Resources Master Records for all active employees and employees terminated in previous years</t>
  </si>
  <si>
    <t>Certifications, Education, Licenses, Training for all active employees</t>
  </si>
  <si>
    <t xml:space="preserve">Misc Billing &amp; Accounts Receivable  </t>
  </si>
  <si>
    <t xml:space="preserve">Revenue types, billing history, payment history, customer master records, and automatic charge codes (recurring charges). </t>
  </si>
  <si>
    <t>Accrual balances (Current, MTD, QTD, YTD, FYTD)</t>
  </si>
  <si>
    <t>Add pays, adjustments before taxes, tax, deductions, benefits for all active employees</t>
  </si>
  <si>
    <t>Check History - 3 years</t>
  </si>
  <si>
    <t>Earnings/Deductions History - all records for active employees</t>
  </si>
  <si>
    <t>Time and Attendance History - current year</t>
  </si>
  <si>
    <t>Purchase orders - open PO's and PO closed in current fiscal year</t>
  </si>
  <si>
    <t>Active contracts</t>
  </si>
  <si>
    <t>Employee Requisition &amp; Applicant Records for 3 years of history</t>
  </si>
  <si>
    <t>Inventory</t>
  </si>
  <si>
    <t>Detailed information by ID number</t>
  </si>
  <si>
    <r>
      <rPr>
        <b/>
        <vertAlign val="superscript"/>
        <sz val="11"/>
        <color theme="0"/>
        <rFont val="Calibri"/>
        <family val="2"/>
        <scheme val="minor"/>
      </rPr>
      <t>1</t>
    </r>
    <r>
      <rPr>
        <b/>
        <sz val="11"/>
        <color theme="0"/>
        <rFont val="Calibri"/>
        <family val="2"/>
        <scheme val="minor"/>
      </rPr>
      <t>Data Conversion Codes</t>
    </r>
  </si>
  <si>
    <t>A</t>
  </si>
  <si>
    <t>Utilize/refine existing conversion tools/scripts</t>
  </si>
  <si>
    <t>B</t>
  </si>
  <si>
    <t>Develop conversion scripts</t>
  </si>
  <si>
    <t>C</t>
  </si>
  <si>
    <t>Automated conversion not realistic/appropriate: Manual conversion is targeted</t>
  </si>
  <si>
    <t>D</t>
  </si>
  <si>
    <t>Other data conversion approach, please briefly describe in ‘Comments’ column</t>
  </si>
  <si>
    <t>E</t>
  </si>
  <si>
    <t>Not enough information/Need clarification/Item should be addressed during implementation</t>
  </si>
  <si>
    <t>Interfaces</t>
  </si>
  <si>
    <t>Data Flow
Item #</t>
  </si>
  <si>
    <t>Data Flow
Description</t>
  </si>
  <si>
    <t>Source
Application</t>
  </si>
  <si>
    <t>Direction</t>
  </si>
  <si>
    <t>Target
Application</t>
  </si>
  <si>
    <t>New asset details</t>
  </si>
  <si>
    <t>New ERP</t>
  </si>
  <si>
    <t>à</t>
  </si>
  <si>
    <t>Cartegraph</t>
  </si>
  <si>
    <t>Payment batches</t>
  </si>
  <si>
    <t>CityWorks</t>
  </si>
  <si>
    <t>Cash receipting module</t>
  </si>
  <si>
    <t>Incode</t>
  </si>
  <si>
    <t>Training attendance and completion</t>
  </si>
  <si>
    <t>KnowBe4</t>
  </si>
  <si>
    <t>Learning Management system</t>
  </si>
  <si>
    <t>System notifications generate emails via Outlook, system receives emails with user actions (e.g. approve workflow from notification email).</t>
  </si>
  <si>
    <t>Microsoft O365</t>
  </si>
  <si>
    <t>New hire data</t>
  </si>
  <si>
    <t>NeoGov</t>
  </si>
  <si>
    <t>RecTrac</t>
  </si>
  <si>
    <t>Square</t>
  </si>
  <si>
    <t>Modifications</t>
  </si>
  <si>
    <t>Module</t>
  </si>
  <si>
    <t>Spec #</t>
  </si>
  <si>
    <t>Description</t>
  </si>
  <si>
    <t>Other Implementation Services</t>
  </si>
  <si>
    <t>Please add any Other Implementation Services  proposed including the Estimated Hours and Hourly Rate. Vendors may define additional items as desired.</t>
  </si>
  <si>
    <t>Project Management</t>
  </si>
  <si>
    <t>Change Management</t>
  </si>
  <si>
    <t>Report Development Assistance</t>
  </si>
  <si>
    <t>Testing Assistance</t>
  </si>
  <si>
    <t>Operational Redesign</t>
  </si>
  <si>
    <t>Custom System Documentation</t>
  </si>
  <si>
    <t>3 Months Post Go-Live Support</t>
  </si>
  <si>
    <t>Please include any optional software and services within this tab, including Estimated Hours and Hourly Rate as applicable. Specify the type of optional item under Type.</t>
  </si>
  <si>
    <t>Type</t>
  </si>
  <si>
    <t>End user Training</t>
  </si>
  <si>
    <t>Managed Services (Cloud Only)</t>
  </si>
  <si>
    <t>Please complete the Primary Responsibility indicating “Lead” or “Assist” in Vendor and Client columns.  Please indicate the percentage of services conducted on-site vs off-site totaling 100% and include any comments as necessary.  If there are additional costs to provide a service please also indicate this in the comments area.</t>
  </si>
  <si>
    <t>Service Category/Item</t>
  </si>
  <si>
    <t>Included in SaaS Pricing (Cost is included in application software tab)</t>
  </si>
  <si>
    <t>Core Components</t>
  </si>
  <si>
    <t>Expanded Components</t>
  </si>
  <si>
    <t>Yes</t>
  </si>
  <si>
    <t>No</t>
  </si>
  <si>
    <t>Additional One-Time Cost - Core</t>
  </si>
  <si>
    <t>Additional On-Going Cost - Core</t>
  </si>
  <si>
    <t>Additional One-Time Cost - Expanded</t>
  </si>
  <si>
    <t>Additional On-Going Cost - Expanded</t>
  </si>
  <si>
    <t>Application administration:</t>
  </si>
  <si>
    <t>Maintain the portfolio of projects related to the application</t>
  </si>
  <si>
    <t>Provide demand management support services to assist the Client in the prioritization of application related project requests</t>
  </si>
  <si>
    <t>Participate as part of the Client’s ERP Center of Excellence governance groups</t>
  </si>
  <si>
    <t>Supervise and manage the activities of any staff and subcontractor work related to the ERP system</t>
  </si>
  <si>
    <t>Cooperate with required Client internal and external audits</t>
  </si>
  <si>
    <t>Prepare and distribute an annual summary of ERP project results</t>
  </si>
  <si>
    <t>Work with the Client in developing policies and procedures for management of the ERP environment</t>
  </si>
  <si>
    <t>Assist the Client in ensuring compliance to records retention requirements</t>
  </si>
  <si>
    <t>Stay abreast of industry and regulatory trends that will impact the ERP system</t>
  </si>
  <si>
    <t>Propose solutions where the ERP system can enhance Client goals and initiatives</t>
  </si>
  <si>
    <t>Work with Client management to conduct annual budgeting related to support, maintenance, improvements and enhancements to the ERP environment</t>
  </si>
  <si>
    <t>Assist in the development of budgets for planned ERP initiatives</t>
  </si>
  <si>
    <t>Work with Client management to conduct periodic strategic application planning</t>
  </si>
  <si>
    <t>Assist with the development of business cases related to application growth</t>
  </si>
  <si>
    <t>Manage and maintain application management related procedures and associated documentation</t>
  </si>
  <si>
    <t>Maintain and manage all software licenses (application, database, operating system, etc.)</t>
  </si>
  <si>
    <t>Monitor and report on achievement of Service Level Agreements (SLAs)</t>
  </si>
  <si>
    <t>Hosting services:</t>
  </si>
  <si>
    <t>Provide hosting services for all applications proposed</t>
  </si>
  <si>
    <t>Provide for a replicated system architecture</t>
  </si>
  <si>
    <t>Provide disaster recovery services including system and data restoration</t>
  </si>
  <si>
    <t>Conduct periodic testing of the disaster recovery solution (every 6 months)</t>
  </si>
  <si>
    <t>Provide full and secure off-site backup and recovery services</t>
  </si>
  <si>
    <t>Provide for secure transmission of data before being stored and/or archived</t>
  </si>
  <si>
    <t>Provision of SSAE 16 audits</t>
  </si>
  <si>
    <t>7 x 24 x 365 service desk</t>
  </si>
  <si>
    <t>Provide toll free support line</t>
  </si>
  <si>
    <t>Development services:</t>
  </si>
  <si>
    <t>Perform custom report development</t>
  </si>
  <si>
    <t>Perform query development and maintenance</t>
  </si>
  <si>
    <t>Perform interface development</t>
  </si>
  <si>
    <t>Perform data conversion</t>
  </si>
  <si>
    <t>Perform forms development</t>
  </si>
  <si>
    <t>Provide application development</t>
  </si>
  <si>
    <t>Provide application messaging and other development</t>
  </si>
  <si>
    <t>Perform user interface customization</t>
  </si>
  <si>
    <t>Perform object customization</t>
  </si>
  <si>
    <t>Provide new / modified object development</t>
  </si>
  <si>
    <t>Provide project management services</t>
  </si>
  <si>
    <t>Provide product extension development and support</t>
  </si>
  <si>
    <t>Provide on-going support related to applications that will integrate to the ERP in the future</t>
  </si>
  <si>
    <t xml:space="preserve"> Help desk support (Tier 1 support):</t>
  </si>
  <si>
    <t>Provide Tier 1 help desk support as the first point of application support</t>
  </si>
  <si>
    <t>Provide application user password management including reset management as part of Tier 1 support</t>
  </si>
  <si>
    <t>Attempt to resolve Tier 1 support calls using existing knowledge base</t>
  </si>
  <si>
    <t>Maintain and update the Tier 1 system knowledge base</t>
  </si>
  <si>
    <t>Make determination to escalate Tier 1 issues to Tier 2</t>
  </si>
  <si>
    <t>Service request management:</t>
  </si>
  <si>
    <t>Provide technical and functional troubleshooting support for Tier 2 issues</t>
  </si>
  <si>
    <t>Submit service requests that have moved from Tier 1 to Tier 2 on behalf of the Client</t>
  </si>
  <si>
    <t>Work with the Client to determine if a service request is for new system requests (i.e., change) or involves requests for assistance or error reporting (i.e., incident)</t>
  </si>
  <si>
    <t>Provide a web-based system for submission of service requests</t>
  </si>
  <si>
    <t>Provide service request tracking and reporting</t>
  </si>
  <si>
    <t>Work with the Client and support center in resolving submitted service requests</t>
  </si>
  <si>
    <t>Monitor, measure and report on the status of submitted service requests</t>
  </si>
  <si>
    <t>Provide analysis of recurring incidents and work to establish a resolution or work around for such incidents</t>
  </si>
  <si>
    <t>Work with the Client in reporting and resolving unplanned outages of any component or environment defined at a Severity level of Level 1, Level 2 or Level 3 (level definitions to be defined)</t>
  </si>
  <si>
    <t>Provide root cause analysis for all Severity Level 1 outages</t>
  </si>
  <si>
    <t>Escalate issues, as needed</t>
  </si>
  <si>
    <t>Promptly report outages and service interruptions</t>
  </si>
  <si>
    <t>Install, configure and maintain tools that enable monitoring, administration and management of the Client environment</t>
  </si>
  <si>
    <t>Application management and support:</t>
  </si>
  <si>
    <t>Provide application support to the functional process owners</t>
  </si>
  <si>
    <t>Address functional issues and questions involving “how to” raised by end-users</t>
  </si>
  <si>
    <t>Work with departments to leverage software to streamline business processes</t>
  </si>
  <si>
    <t>Assist with system functionality and process flow questions for software and reports</t>
  </si>
  <si>
    <t>Provide on-site functional support for first time processing of critical client business processes</t>
  </si>
  <si>
    <t>Focused functional process support (i.e., end of year processing)</t>
  </si>
  <si>
    <t>Maintain application releases within X releases of the current software in the production environment</t>
  </si>
  <si>
    <t>Assist in reporting product issues to software vendor support and obtaining resolution</t>
  </si>
  <si>
    <t>Provide object management support</t>
  </si>
  <si>
    <t>Provide availability management and support</t>
  </si>
  <si>
    <t>Provide maintenance and support for all custom and standard interfaces</t>
  </si>
  <si>
    <t>Provide maintenance and support for all forms</t>
  </si>
  <si>
    <t>Provide maintenance and support for all custom and standard reports</t>
  </si>
  <si>
    <t>Provide batch program maintenance and support</t>
  </si>
  <si>
    <t>Develop, manage and maintain application workflows</t>
  </si>
  <si>
    <t>Provide functional testing support</t>
  </si>
  <si>
    <t>Perform installation of required application software</t>
  </si>
  <si>
    <t>Provide post-installation verification testing of required software</t>
  </si>
  <si>
    <t>Generate and analyze customer satisfaction surveys related to application maintenance and support</t>
  </si>
  <si>
    <t>Provide maintenance and support of any ETL services</t>
  </si>
  <si>
    <t>Security administration:</t>
  </si>
  <si>
    <t>Provide application security maintenance and administration</t>
  </si>
  <si>
    <t>Conduct user access management and review</t>
  </si>
  <si>
    <t>Perform security patch management</t>
  </si>
  <si>
    <t>Perform antivirus management</t>
  </si>
  <si>
    <t>Ensure that the application and environment conforms to required regulatory compliance requirements</t>
  </si>
  <si>
    <t>Participate in and provide support for application and general control reviews</t>
  </si>
  <si>
    <t>Configuration management:</t>
  </si>
  <si>
    <t>Manage and maintain system configuration settings</t>
  </si>
  <si>
    <t>Document all changes to configuration components</t>
  </si>
  <si>
    <t>Resolve functional issues related to application configuration or business processes</t>
  </si>
  <si>
    <t>Develop a change management process for all changes that will affect the various environments</t>
  </si>
  <si>
    <t>Provide code/version change control</t>
  </si>
  <si>
    <t>Provide code/version configuration management and support</t>
  </si>
  <si>
    <t>Maintain version information for all configuration items</t>
  </si>
  <si>
    <t>Manage configuration of the environment to maximize system performance</t>
  </si>
  <si>
    <t>Work with the Client to ensure that desktop configurations are being satisfied</t>
  </si>
  <si>
    <t>Provide operational support for printer queue configuration</t>
  </si>
  <si>
    <t>Develop and maintain architecture documents that represent the current configuration of all environments</t>
  </si>
  <si>
    <t>Provide assistance to Client in the management of required desktop images</t>
  </si>
  <si>
    <t>Release management:</t>
  </si>
  <si>
    <t>Provide guidance to Client on release planning</t>
  </si>
  <si>
    <t>Assess impacts of new releases to the environment</t>
  </si>
  <si>
    <t>Create a release plan for each release</t>
  </si>
  <si>
    <t>Perform periodic refreshes of the non-production environments from the production environment including all relevant object updates (i.e., data, application, etc.)</t>
  </si>
  <si>
    <t>Perform application upgrades</t>
  </si>
  <si>
    <t>Perform tax updates</t>
  </si>
  <si>
    <t>Perform maintenance pack installations</t>
  </si>
  <si>
    <t>Perform Emergency Release updates, as needed</t>
  </si>
  <si>
    <t>Access management:</t>
  </si>
  <si>
    <t>Manage administrative user access to the environments</t>
  </si>
  <si>
    <t>Manage user access at the operating system and database level</t>
  </si>
  <si>
    <t>Manage application users and their access to the various environments</t>
  </si>
  <si>
    <t>Performance management:</t>
  </si>
  <si>
    <t>Monitor system performance</t>
  </si>
  <si>
    <t>Monitor application performance</t>
  </si>
  <si>
    <t>Monitor batch job performance</t>
  </si>
  <si>
    <t>Analyze performance-related incidents to identify factors impacting performance</t>
  </si>
  <si>
    <t>Provide recommendations to improve system performance</t>
  </si>
  <si>
    <t>Work with the Client infrastructure area to ensure that network connectivity and bandwidth requirements are being satisfied</t>
  </si>
  <si>
    <t>Training support:</t>
  </si>
  <si>
    <t>Provide on-going functional training for current and new users of the system including core and end-users</t>
  </si>
  <si>
    <t>Maintain currency of all training related documentation</t>
  </si>
  <si>
    <t>Technical support:</t>
  </si>
  <si>
    <t>Review and resolve technical issues with the system</t>
  </si>
  <si>
    <t>Assist with system debugging and issue resolution</t>
  </si>
  <si>
    <t>Resolve system technical issues with batch programs, reports, workflows, etc.</t>
  </si>
  <si>
    <t>Answer technical questions for day to day maintenance</t>
  </si>
  <si>
    <t>Perform system administration</t>
  </si>
  <si>
    <t>Provide system monitoring and tuning</t>
  </si>
  <si>
    <t>Provide system capacity planning</t>
  </si>
  <si>
    <t>Provide storage capacity planning</t>
  </si>
  <si>
    <t>Provide network capacity planning</t>
  </si>
  <si>
    <t>Provide workload management and support</t>
  </si>
  <si>
    <t>Perform infrastructure maintenance and support</t>
  </si>
  <si>
    <t>Manage the testing of all application and system changes prior to applying to production</t>
  </si>
  <si>
    <t>Perform operating system patching and updates/service packs (servers and other system components)</t>
  </si>
  <si>
    <t>Perform system software patching and updates/service packs (server)</t>
  </si>
  <si>
    <t>Perform system patching and updates/service packs (desktop)</t>
  </si>
  <si>
    <t>Provide change bundling analysis to reduce the frequency and length of time required to apply changes</t>
  </si>
  <si>
    <t>Provide a back-out plan for changes to the various environments</t>
  </si>
  <si>
    <t>Apply object updates</t>
  </si>
  <si>
    <t>Apply code patches for application software</t>
  </si>
  <si>
    <t>Implement minor technology updates</t>
  </si>
  <si>
    <t>Provide system maintenance scheduling and coordination</t>
  </si>
  <si>
    <t>Report system outages and service interruptions</t>
  </si>
  <si>
    <t>Perform antivirus management (server)</t>
  </si>
  <si>
    <t>Perform object migrations</t>
  </si>
  <si>
    <t>Provide infrastructure monitoring and alerting</t>
  </si>
  <si>
    <t>Manage printer services</t>
  </si>
  <si>
    <t>Monitor and manage printer queues for dedicated ERP printers</t>
  </si>
  <si>
    <t>Provide environment set-up, maintenance and support to include the following environments:</t>
  </si>
  <si>
    <t>Production</t>
  </si>
  <si>
    <t>Test</t>
  </si>
  <si>
    <t>Others</t>
  </si>
  <si>
    <t>Database support:</t>
  </si>
  <si>
    <t>Perform database administration</t>
  </si>
  <si>
    <t>Perform database monitoring</t>
  </si>
  <si>
    <t>Perform database tuning</t>
  </si>
  <si>
    <t>Manage database security</t>
  </si>
  <si>
    <t>Perform database startup/shutdown procedures</t>
  </si>
  <si>
    <t>Manage and monitor file maintenance requirements</t>
  </si>
  <si>
    <t>Perform scheduled maintenance procedures</t>
  </si>
  <si>
    <t>Perform database patching and updates/service packs</t>
  </si>
  <si>
    <t>Communicate patch and update impact analysis</t>
  </si>
  <si>
    <t>Perform database capacity planning</t>
  </si>
  <si>
    <t>Perform database refresh/clones</t>
  </si>
  <si>
    <t>Perform database backup and recovery</t>
  </si>
  <si>
    <t>Work with Client to determine purge or system archival needs</t>
  </si>
  <si>
    <t>Upgrade lab:</t>
  </si>
  <si>
    <t>Database upgrade</t>
  </si>
  <si>
    <t>Application upgrade</t>
  </si>
  <si>
    <t>Operating system upgrade</t>
  </si>
  <si>
    <t>Tools upgrade</t>
  </si>
  <si>
    <t>Implementation lab</t>
  </si>
  <si>
    <t>Total Costs</t>
  </si>
  <si>
    <t>PROPOSER RESOURCES STAFFING
Provide for each module the list of project resources by type, years of experience and related hourly rates. The project resources should be listed by role/title (e.g., project manager, AP functional lead, trainer, technical developer, etc.).  The Onsite Hourly Rates must be all inclusive (time, travel and related expenses); the Remote Hourly Rates should not include travel costs. Add additional rows as needed.
If your proposed timeline does not need 36 months, leave the extra columns blank.</t>
  </si>
  <si>
    <t>Year 1 (Hours by Month)</t>
  </si>
  <si>
    <t>Year 2 (Hours by Month)</t>
  </si>
  <si>
    <t>Year 3 (Hours by Month)</t>
  </si>
  <si>
    <t>Post Go-Live Support
(extra months if necessary)</t>
  </si>
  <si>
    <t>Project Resource Role/Title</t>
  </si>
  <si>
    <t>Years of Experience</t>
  </si>
  <si>
    <t>Name</t>
  </si>
  <si>
    <t>Onsite / Remote</t>
  </si>
  <si>
    <t>Month 1</t>
  </si>
  <si>
    <t>Month 2</t>
  </si>
  <si>
    <t>Month 3</t>
  </si>
  <si>
    <t>Month 4</t>
  </si>
  <si>
    <t>Month 5</t>
  </si>
  <si>
    <t>Month 6</t>
  </si>
  <si>
    <t>Month 7</t>
  </si>
  <si>
    <t>Month 8</t>
  </si>
  <si>
    <t>Month 9</t>
  </si>
  <si>
    <t>Month 10</t>
  </si>
  <si>
    <t>Month 11</t>
  </si>
  <si>
    <t>Month 12</t>
  </si>
  <si>
    <t>Consultant Project Roles</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</si>
  <si>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</si>
  <si>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</si>
  <si>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</si>
  <si>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</si>
  <si>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</si>
  <si>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</si>
  <si>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</si>
  <si>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</si>
  <si>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</si>
  <si>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</si>
  <si>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</si>
  <si>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</si>
  <si>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</si>
  <si>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</si>
  <si>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</si>
  <si>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</si>
  <si>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</si>
  <si>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</si>
  <si>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</si>
  <si>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</si>
  <si>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</si>
  <si>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</si>
  <si>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</si>
  <si>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</si>
  <si>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</si>
  <si>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</si>
  <si>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</si>
  <si>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Role Total Hours</t>
  </si>
  <si>
    <t>Role Costs</t>
  </si>
  <si>
    <t>Project Management Office (Project Adm., Change Mgmt., Training, etc.)</t>
  </si>
  <si>
    <t>Technical</t>
  </si>
  <si>
    <t>Financials</t>
  </si>
  <si>
    <t>Additional Roles</t>
  </si>
  <si>
    <t>Monthly Totals:</t>
  </si>
  <si>
    <t>City RESOURCES STAFFING
Provide for each module the list of county staffing resources required and expected hourly commitments per month for your projected period. Add additional rows as needed. 
If your proposed timeline does not need 36 months, leave the extra columns blank.</t>
  </si>
  <si>
    <t>City Staff Roles</t>
  </si>
  <si>
    <t>Budget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</si>
</sst>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quot;$&quot;#,##0"/>
    <numFmt numFmtId="166" formatCode="General_)"/>
  </numFmts>
  <fonts count="29">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i/>
      <sz val="11"/>
      <color theme="1"/>
      <name val="Calibri"/>
      <family val="2"/>
      <scheme val="minor"/>
    </font>
    <font>
      <sz val="11"/>
      <name val="Calibri"/>
      <family val="2"/>
      <scheme val="minor"/>
    </font>
    <font>
      <b/>
      <sz val="14"/>
      <color theme="0"/>
      <name val="Calibri"/>
      <family val="2"/>
      <scheme val="minor"/>
    </font>
    <font>
      <b/>
      <sz val="16"/>
      <color theme="0"/>
      <name val="Calibri"/>
      <family val="2"/>
      <scheme val="minor"/>
    </font>
    <font>
      <b/>
      <sz val="14"/>
      <name val="Calibri"/>
      <family val="2"/>
      <scheme val="minor"/>
    </font>
    <font>
      <sz val="12"/>
      <color theme="1"/>
      <name val="Calibri"/>
      <family val="2"/>
      <scheme val="minor"/>
    </font>
    <font>
      <b/>
      <sz val="11"/>
      <name val="Calibri"/>
      <family val="2"/>
      <scheme val="minor"/>
    </font>
    <font>
      <b/>
      <sz val="10"/>
      <color rgb="FF00539B"/>
      <name val="Calibri"/>
      <family val="2"/>
      <scheme val="minor"/>
    </font>
    <font>
      <b/>
      <sz val="10"/>
      <color rgb="FFE58E1A"/>
      <name val="Calibri"/>
      <family val="2"/>
      <scheme val="minor"/>
    </font>
    <font>
      <b/>
      <sz val="10"/>
      <color rgb="FFBF311A"/>
      <name val="Calibri"/>
      <family val="2"/>
      <scheme val="minor"/>
    </font>
    <font>
      <sz val="9"/>
      <color theme="1"/>
      <name val="Calibri"/>
      <family val="2"/>
      <scheme val="minor"/>
    </font>
    <font>
      <b/>
      <vertAlign val="superscript"/>
      <sz val="11"/>
      <color theme="0"/>
      <name val="Calibri"/>
      <family val="2"/>
      <scheme val="minor"/>
    </font>
    <font>
      <b/>
      <sz val="10"/>
      <color rgb="FFFF0000"/>
      <name val="Calibri"/>
      <family val="2"/>
      <scheme val="minor"/>
    </font>
    <font>
      <b/>
      <sz val="11"/>
      <color rgb="FFFF0000"/>
      <name val="Calibri"/>
      <family val="2"/>
      <scheme val="minor"/>
    </font>
    <font>
      <sz val="11"/>
      <color theme="0"/>
      <name val="Calibri"/>
      <family val="2"/>
      <scheme val="minor"/>
    </font>
    <font>
      <sz val="11"/>
      <color rgb="FF000000"/>
      <name val="Symbol"/>
      <family val="1"/>
      <charset val="2"/>
    </font>
    <font>
      <sz val="11"/>
      <color rgb="FF000000"/>
      <name val="Wingdings"/>
      <charset val="2"/>
    </font>
    <font>
      <sz val="11"/>
      <name val="Wingdings"/>
      <charset val="2"/>
    </font>
    <font>
      <sz val="11"/>
      <name val="Symbol"/>
      <family val="1"/>
      <charset val="2"/>
    </font>
    <font>
      <sz val="11"/>
      <color rgb="FF000000"/>
      <name val="Calibri"/>
      <family val="2"/>
      <scheme val="minor"/>
    </font>
    <font>
      <b/>
      <sz val="10"/>
      <color theme="0"/>
      <name val="Calibri"/>
      <family val="2"/>
      <scheme val="minor"/>
    </font>
    <font>
      <sz val="11"/>
      <color theme="1"/>
      <name val="Calibri"/>
      <family val="2"/>
      <scheme val="minor"/>
    </font>
    <font>
      <sz val="8"/>
      <name val="Times New Roman"/>
      <family val="1"/>
    </font>
    <font>
      <b/>
      <sz val="10"/>
      <color theme="0"/>
      <name val="Arial"/>
      <family val="2"/>
    </font>
    <font>
      <sz val="10"/>
      <color theme="0"/>
      <name val="Calibri"/>
      <family val="2"/>
      <scheme val="minor"/>
    </font>
  </fonts>
  <fills count="23">
    <fill>
      <patternFill patternType="none"/>
    </fill>
    <fill>
      <patternFill patternType="gray125"/>
    </fill>
    <fill>
      <patternFill patternType="solid">
        <fgColor rgb="FF00539B"/>
        <bgColor indexed="64"/>
      </patternFill>
    </fill>
    <fill>
      <patternFill patternType="solid">
        <fgColor rgb="FF949B50"/>
        <bgColor indexed="64"/>
      </patternFill>
    </fill>
    <fill>
      <patternFill patternType="solid">
        <fgColor rgb="FF56A0D3"/>
        <bgColor indexed="64"/>
      </patternFill>
    </fill>
    <fill>
      <patternFill patternType="solid">
        <fgColor rgb="FF807F83"/>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9"/>
        <bgColor indexed="64"/>
      </patternFill>
    </fill>
    <fill>
      <patternFill patternType="solid">
        <fgColor theme="0" tint="-0.14996795556505021"/>
        <bgColor indexed="64"/>
      </patternFill>
    </fill>
    <fill>
      <patternFill patternType="solid">
        <fgColor theme="0" tint="-0.14999847407452621"/>
        <bgColor rgb="FFD9D9D9"/>
      </patternFill>
    </fill>
    <fill>
      <patternFill patternType="solid">
        <fgColor rgb="FFFFFF99"/>
        <bgColor indexed="64"/>
      </patternFill>
    </fill>
    <fill>
      <patternFill patternType="solid">
        <fgColor rgb="FFD9D9D9"/>
        <bgColor rgb="FF000000"/>
      </patternFill>
    </fill>
    <fill>
      <patternFill patternType="solid">
        <fgColor rgb="FFBF311A"/>
        <bgColor indexed="64"/>
      </patternFill>
    </fill>
    <fill>
      <patternFill patternType="solid">
        <fgColor rgb="FF754200"/>
        <bgColor indexed="64"/>
      </patternFill>
    </fill>
    <fill>
      <patternFill patternType="solid">
        <fgColor rgb="FFE58E1A"/>
        <bgColor indexed="64"/>
      </patternFill>
    </fill>
  </fills>
  <borders count="78">
    <border>
      <left/>
      <right/>
      <top/>
      <bottom/>
      <diagonal/>
    </border>
    <border>
      <left style="medium">
        <color rgb="FF00539B"/>
      </left>
      <right style="thin">
        <color theme="0"/>
      </right>
      <top style="medium">
        <color rgb="FF00539B"/>
      </top>
      <bottom style="thin">
        <color theme="0"/>
      </bottom>
      <diagonal/>
    </border>
    <border>
      <left style="thin">
        <color theme="0"/>
      </left>
      <right style="thin">
        <color theme="0"/>
      </right>
      <top style="medium">
        <color rgb="FF00539B"/>
      </top>
      <bottom style="thin">
        <color theme="0"/>
      </bottom>
      <diagonal/>
    </border>
    <border>
      <left style="thin">
        <color theme="0"/>
      </left>
      <right style="medium">
        <color rgb="FF00539B"/>
      </right>
      <top style="medium">
        <color rgb="FF00539B"/>
      </top>
      <bottom style="thin">
        <color theme="0"/>
      </bottom>
      <diagonal/>
    </border>
    <border>
      <left style="medium">
        <color rgb="FF00539B"/>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rgb="FF00539B"/>
      </right>
      <top style="thin">
        <color theme="0"/>
      </top>
      <bottom style="thin">
        <color theme="0"/>
      </bottom>
      <diagonal/>
    </border>
    <border>
      <left style="medium">
        <color rgb="FF00539B"/>
      </left>
      <right style="thin">
        <color theme="0"/>
      </right>
      <top style="thin">
        <color theme="0"/>
      </top>
      <bottom style="medium">
        <color rgb="FF00539B"/>
      </bottom>
      <diagonal/>
    </border>
    <border>
      <left style="thin">
        <color theme="0"/>
      </left>
      <right style="thin">
        <color theme="0"/>
      </right>
      <top style="thin">
        <color theme="0"/>
      </top>
      <bottom style="medium">
        <color rgb="FF00539B"/>
      </bottom>
      <diagonal/>
    </border>
    <border>
      <left style="thin">
        <color theme="0"/>
      </left>
      <right style="medium">
        <color rgb="FF00539B"/>
      </right>
      <top style="thin">
        <color theme="0"/>
      </top>
      <bottom style="medium">
        <color rgb="FF00539B"/>
      </bottom>
      <diagonal/>
    </border>
    <border>
      <left/>
      <right/>
      <top style="thin">
        <color theme="0"/>
      </top>
      <bottom style="thin">
        <color theme="0"/>
      </bottom>
      <diagonal/>
    </border>
    <border>
      <left/>
      <right style="medium">
        <color rgb="FF00539B"/>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rgb="FF00539B"/>
      </left>
      <right/>
      <top style="thin">
        <color theme="0"/>
      </top>
      <bottom style="thin">
        <color theme="0"/>
      </bottom>
      <diagonal/>
    </border>
    <border>
      <left style="medium">
        <color rgb="FF00539B"/>
      </left>
      <right/>
      <top style="medium">
        <color rgb="FF00539B"/>
      </top>
      <bottom style="thin">
        <color theme="0"/>
      </bottom>
      <diagonal/>
    </border>
    <border>
      <left/>
      <right/>
      <top style="medium">
        <color rgb="FF00539B"/>
      </top>
      <bottom style="thin">
        <color theme="0"/>
      </bottom>
      <diagonal/>
    </border>
    <border>
      <left/>
      <right style="medium">
        <color rgb="FF00539B"/>
      </right>
      <top style="medium">
        <color rgb="FF00539B"/>
      </top>
      <bottom style="thin">
        <color theme="0"/>
      </bottom>
      <diagonal/>
    </border>
    <border>
      <left style="medium">
        <color rgb="FF00539B"/>
      </left>
      <right/>
      <top style="thin">
        <color theme="0"/>
      </top>
      <bottom style="medium">
        <color rgb="FF00539B"/>
      </bottom>
      <diagonal/>
    </border>
    <border>
      <left/>
      <right/>
      <top style="thin">
        <color theme="0"/>
      </top>
      <bottom style="medium">
        <color rgb="FF00539B"/>
      </bottom>
      <diagonal/>
    </border>
    <border>
      <left/>
      <right style="thin">
        <color theme="0"/>
      </right>
      <top style="thin">
        <color theme="0"/>
      </top>
      <bottom style="medium">
        <color rgb="FF00539B"/>
      </bottom>
      <diagonal/>
    </border>
    <border>
      <left/>
      <right style="thin">
        <color theme="0"/>
      </right>
      <top style="medium">
        <color rgb="FF00539B"/>
      </top>
      <bottom style="thin">
        <color theme="0"/>
      </bottom>
      <diagonal/>
    </border>
    <border>
      <left style="thick">
        <color rgb="FF807F83"/>
      </left>
      <right style="thick">
        <color rgb="FF807F83"/>
      </right>
      <top style="thick">
        <color rgb="FF807F83"/>
      </top>
      <bottom style="thick">
        <color rgb="FF807F83"/>
      </bottom>
      <diagonal/>
    </border>
    <border>
      <left style="thick">
        <color rgb="FF807F83"/>
      </left>
      <right/>
      <top style="thick">
        <color rgb="FF807F83"/>
      </top>
      <bottom style="thick">
        <color rgb="FF807F83"/>
      </bottom>
      <diagonal/>
    </border>
    <border>
      <left/>
      <right/>
      <top style="thick">
        <color rgb="FF807F83"/>
      </top>
      <bottom style="thick">
        <color rgb="FF807F83"/>
      </bottom>
      <diagonal/>
    </border>
    <border>
      <left/>
      <right style="thick">
        <color rgb="FF807F83"/>
      </right>
      <top style="thick">
        <color rgb="FF807F83"/>
      </top>
      <bottom style="thick">
        <color rgb="FF807F83"/>
      </bottom>
      <diagonal/>
    </border>
    <border>
      <left style="medium">
        <color rgb="FF00539B"/>
      </left>
      <right/>
      <top style="medium">
        <color rgb="FF00539B"/>
      </top>
      <bottom/>
      <diagonal/>
    </border>
    <border>
      <left/>
      <right/>
      <top style="medium">
        <color rgb="FF00539B"/>
      </top>
      <bottom/>
      <diagonal/>
    </border>
    <border>
      <left/>
      <right style="medium">
        <color rgb="FF00539B"/>
      </right>
      <top style="medium">
        <color rgb="FF00539B"/>
      </top>
      <bottom/>
      <diagonal/>
    </border>
    <border>
      <left style="medium">
        <color theme="3"/>
      </left>
      <right style="thin">
        <color theme="0"/>
      </right>
      <top style="medium">
        <color theme="3"/>
      </top>
      <bottom style="thin">
        <color theme="0"/>
      </bottom>
      <diagonal/>
    </border>
    <border>
      <left style="thin">
        <color theme="0"/>
      </left>
      <right style="thin">
        <color theme="0"/>
      </right>
      <top style="medium">
        <color theme="3"/>
      </top>
      <bottom style="thin">
        <color theme="0"/>
      </bottom>
      <diagonal/>
    </border>
    <border>
      <left style="thin">
        <color theme="0"/>
      </left>
      <right style="medium">
        <color theme="3"/>
      </right>
      <top style="medium">
        <color theme="3"/>
      </top>
      <bottom style="thin">
        <color theme="0"/>
      </bottom>
      <diagonal/>
    </border>
    <border>
      <left style="medium">
        <color theme="3"/>
      </left>
      <right/>
      <top style="thin">
        <color theme="0"/>
      </top>
      <bottom style="thin">
        <color theme="0"/>
      </bottom>
      <diagonal/>
    </border>
    <border>
      <left/>
      <right style="medium">
        <color theme="3"/>
      </right>
      <top style="thin">
        <color theme="0"/>
      </top>
      <bottom style="thin">
        <color theme="0"/>
      </bottom>
      <diagonal/>
    </border>
    <border>
      <left style="medium">
        <color theme="3"/>
      </left>
      <right style="thin">
        <color theme="0"/>
      </right>
      <top style="thin">
        <color theme="0"/>
      </top>
      <bottom style="thin">
        <color theme="0"/>
      </bottom>
      <diagonal/>
    </border>
    <border>
      <left style="thin">
        <color theme="0"/>
      </left>
      <right style="medium">
        <color theme="3"/>
      </right>
      <top style="thin">
        <color theme="0"/>
      </top>
      <bottom style="thin">
        <color theme="0"/>
      </bottom>
      <diagonal/>
    </border>
    <border>
      <left style="medium">
        <color theme="3"/>
      </left>
      <right style="thin">
        <color theme="0"/>
      </right>
      <top style="thin">
        <color theme="0"/>
      </top>
      <bottom style="medium">
        <color theme="3"/>
      </bottom>
      <diagonal/>
    </border>
    <border>
      <left style="thin">
        <color theme="0"/>
      </left>
      <right style="thin">
        <color theme="0"/>
      </right>
      <top style="thin">
        <color theme="0"/>
      </top>
      <bottom style="medium">
        <color theme="3"/>
      </bottom>
      <diagonal/>
    </border>
    <border>
      <left style="thin">
        <color theme="0"/>
      </left>
      <right style="medium">
        <color theme="3"/>
      </right>
      <top style="thin">
        <color theme="0"/>
      </top>
      <bottom style="medium">
        <color theme="3"/>
      </bottom>
      <diagonal/>
    </border>
    <border>
      <left style="thin">
        <color theme="0"/>
      </left>
      <right/>
      <top style="medium">
        <color theme="3"/>
      </top>
      <bottom style="thin">
        <color theme="0"/>
      </bottom>
      <diagonal/>
    </border>
    <border>
      <left style="thin">
        <color theme="0"/>
      </left>
      <right style="double">
        <color theme="0"/>
      </right>
      <top style="thin">
        <color theme="0"/>
      </top>
      <bottom style="thin">
        <color theme="0"/>
      </bottom>
      <diagonal/>
    </border>
    <border>
      <left style="medium">
        <color theme="3"/>
      </left>
      <right style="thin">
        <color theme="0"/>
      </right>
      <top style="thin">
        <color theme="0"/>
      </top>
      <bottom/>
      <diagonal/>
    </border>
    <border>
      <left style="medium">
        <color theme="3"/>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double">
        <color theme="0"/>
      </right>
      <top style="thin">
        <color theme="0"/>
      </top>
      <bottom style="medium">
        <color theme="3"/>
      </bottom>
      <diagonal/>
    </border>
    <border>
      <left/>
      <right style="thin">
        <color theme="0"/>
      </right>
      <top/>
      <bottom/>
      <diagonal/>
    </border>
    <border>
      <left/>
      <right/>
      <top style="thin">
        <color theme="0"/>
      </top>
      <bottom/>
      <diagonal/>
    </border>
    <border>
      <left style="thin">
        <color theme="0"/>
      </left>
      <right/>
      <top style="thin">
        <color theme="0"/>
      </top>
      <bottom style="medium">
        <color theme="3"/>
      </bottom>
      <diagonal/>
    </border>
    <border>
      <left style="medium">
        <color theme="3"/>
      </left>
      <right/>
      <top style="medium">
        <color theme="3"/>
      </top>
      <bottom style="thin">
        <color theme="0"/>
      </bottom>
      <diagonal/>
    </border>
    <border>
      <left/>
      <right/>
      <top style="medium">
        <color theme="3"/>
      </top>
      <bottom style="thin">
        <color theme="0"/>
      </bottom>
      <diagonal/>
    </border>
    <border>
      <left/>
      <right style="medium">
        <color theme="3"/>
      </right>
      <top style="medium">
        <color theme="3"/>
      </top>
      <bottom style="thin">
        <color theme="0"/>
      </bottom>
      <diagonal/>
    </border>
    <border>
      <left/>
      <right style="thin">
        <color theme="0"/>
      </right>
      <top style="thin">
        <color theme="0"/>
      </top>
      <bottom style="medium">
        <color theme="3"/>
      </bottom>
      <diagonal/>
    </border>
    <border>
      <left style="thin">
        <color theme="0"/>
      </left>
      <right/>
      <top style="medium">
        <color rgb="FF00539B"/>
      </top>
      <bottom style="thin">
        <color theme="0"/>
      </bottom>
      <diagonal/>
    </border>
    <border>
      <left style="thin">
        <color theme="0"/>
      </left>
      <right/>
      <top/>
      <bottom/>
      <diagonal/>
    </border>
    <border>
      <left style="medium">
        <color theme="3"/>
      </left>
      <right style="thin">
        <color theme="0"/>
      </right>
      <top style="thin">
        <color theme="0"/>
      </top>
      <bottom style="medium">
        <color rgb="FF00539B"/>
      </bottom>
      <diagonal/>
    </border>
    <border>
      <left style="thin">
        <color theme="0"/>
      </left>
      <right style="medium">
        <color theme="3"/>
      </right>
      <top style="thin">
        <color theme="0"/>
      </top>
      <bottom style="medium">
        <color rgb="FF00539B"/>
      </bottom>
      <diagonal/>
    </border>
    <border>
      <left style="thin">
        <color theme="0"/>
      </left>
      <right style="thin">
        <color theme="0"/>
      </right>
      <top style="thin">
        <color theme="0"/>
      </top>
      <bottom/>
      <diagonal/>
    </border>
    <border>
      <left style="medium">
        <color rgb="FF00539B"/>
      </left>
      <right style="thin">
        <color theme="0"/>
      </right>
      <top/>
      <bottom style="thin">
        <color theme="0"/>
      </bottom>
      <diagonal/>
    </border>
    <border>
      <left style="thin">
        <color theme="0"/>
      </left>
      <right style="medium">
        <color rgb="FF00539B"/>
      </right>
      <top/>
      <bottom style="thin">
        <color theme="0"/>
      </bottom>
      <diagonal/>
    </border>
    <border>
      <left style="thin">
        <color theme="0"/>
      </left>
      <right style="medium">
        <color rgb="FF00539B"/>
      </right>
      <top style="medium">
        <color theme="3"/>
      </top>
      <bottom style="thin">
        <color theme="0"/>
      </bottom>
      <diagonal/>
    </border>
    <border>
      <left style="thin">
        <color theme="0"/>
      </left>
      <right/>
      <top style="thin">
        <color theme="0"/>
      </top>
      <bottom/>
      <diagonal/>
    </border>
    <border>
      <left style="medium">
        <color rgb="FF00539B"/>
      </left>
      <right style="thin">
        <color rgb="FFFFFFFF"/>
      </right>
      <top style="thin">
        <color rgb="FFFFFFFF"/>
      </top>
      <bottom style="thin">
        <color rgb="FFFFFFFF"/>
      </bottom>
      <diagonal/>
    </border>
    <border>
      <left style="medium">
        <color rgb="FF00539B"/>
      </left>
      <right/>
      <top style="thin">
        <color rgb="FFFFFFFF"/>
      </top>
      <bottom style="thin">
        <color rgb="FFFFFFFF"/>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medium">
        <color theme="3"/>
      </right>
      <top/>
      <bottom style="thin">
        <color theme="0"/>
      </bottom>
      <diagonal/>
    </border>
    <border>
      <left/>
      <right style="medium">
        <color theme="3"/>
      </right>
      <top/>
      <bottom style="thin">
        <color indexed="64"/>
      </bottom>
      <diagonal/>
    </border>
    <border>
      <left/>
      <right style="thin">
        <color theme="0"/>
      </right>
      <top style="thin">
        <color theme="0"/>
      </top>
      <bottom/>
      <diagonal/>
    </border>
    <border>
      <left style="medium">
        <color theme="3"/>
      </left>
      <right style="thin">
        <color theme="0"/>
      </right>
      <top/>
      <bottom style="medium">
        <color theme="3"/>
      </bottom>
      <diagonal/>
    </border>
    <border>
      <left style="thin">
        <color theme="0"/>
      </left>
      <right style="thin">
        <color theme="0"/>
      </right>
      <top/>
      <bottom style="medium">
        <color theme="3"/>
      </bottom>
      <diagonal/>
    </border>
    <border>
      <left style="thin">
        <color theme="0"/>
      </left>
      <right/>
      <top/>
      <bottom style="medium">
        <color theme="3"/>
      </bottom>
      <diagonal/>
    </border>
    <border>
      <left style="thin">
        <color theme="0"/>
      </left>
      <right style="medium">
        <color theme="3"/>
      </right>
      <top/>
      <bottom style="medium">
        <color theme="3"/>
      </bottom>
      <diagonal/>
    </border>
  </borders>
  <cellStyleXfs count="4">
    <xf numFmtId="0" fontId="0" fillId="0" borderId="0"/>
    <xf numFmtId="44" fontId="25" fillId="0" borderId="0" applyFont="0" applyFill="0" applyBorder="0" applyAlignment="0" applyProtection="0"/>
    <xf numFmtId="166" fontId="26" fillId="0" borderId="0"/>
    <xf numFmtId="43" fontId="26" fillId="0" borderId="0" applyFont="0" applyFill="0" applyBorder="0" applyAlignment="0" applyProtection="0"/>
  </cellStyleXfs>
  <cellXfs count="417">
    <xf numFmtId="0" fontId="0" fillId="0" borderId="0" xfId="0"/>
    <xf numFmtId="0" fontId="0" fillId="0" borderId="0" xfId="0" applyAlignment="1">
      <alignment vertical="center"/>
    </xf>
    <xf numFmtId="164" fontId="3" fillId="4" borderId="5" xfId="0" applyNumberFormat="1" applyFont="1" applyFill="1" applyBorder="1" applyAlignment="1">
      <alignment horizontal="center" vertical="center"/>
    </xf>
    <xf numFmtId="0" fontId="1" fillId="2" borderId="7" xfId="0" applyFont="1" applyFill="1" applyBorder="1" applyAlignment="1">
      <alignment vertical="center"/>
    </xf>
    <xf numFmtId="0" fontId="1" fillId="2" borderId="4" xfId="0" applyFont="1" applyFill="1" applyBorder="1" applyAlignment="1">
      <alignment horizontal="left" vertical="center"/>
    </xf>
    <xf numFmtId="0" fontId="1" fillId="2" borderId="4" xfId="0" applyFont="1" applyFill="1" applyBorder="1" applyAlignment="1">
      <alignment vertical="center"/>
    </xf>
    <xf numFmtId="0" fontId="1" fillId="2" borderId="5" xfId="0" applyFont="1" applyFill="1" applyBorder="1" applyAlignment="1">
      <alignment horizontal="center" vertical="center" wrapText="1"/>
    </xf>
    <xf numFmtId="0" fontId="1" fillId="2" borderId="5" xfId="0" applyFont="1" applyFill="1" applyBorder="1" applyAlignment="1">
      <alignment vertical="center" wrapText="1"/>
    </xf>
    <xf numFmtId="164" fontId="1" fillId="2" borderId="9" xfId="0" applyNumberFormat="1" applyFont="1" applyFill="1" applyBorder="1" applyAlignment="1">
      <alignment horizontal="center" vertical="center"/>
    </xf>
    <xf numFmtId="0" fontId="1" fillId="4" borderId="4" xfId="0" applyFont="1" applyFill="1" applyBorder="1" applyAlignment="1">
      <alignment vertical="center"/>
    </xf>
    <xf numFmtId="0" fontId="1" fillId="2" borderId="6" xfId="0" applyFont="1" applyFill="1" applyBorder="1" applyAlignment="1">
      <alignment horizontal="left" vertical="center"/>
    </xf>
    <xf numFmtId="0" fontId="3" fillId="3" borderId="4" xfId="0" applyFont="1" applyFill="1" applyBorder="1" applyAlignment="1">
      <alignment horizontal="left" vertical="center" indent="1"/>
    </xf>
    <xf numFmtId="0" fontId="3" fillId="4" borderId="4" xfId="0" applyFont="1" applyFill="1" applyBorder="1" applyAlignment="1">
      <alignment horizontal="left" vertical="center" indent="1"/>
    </xf>
    <xf numFmtId="0" fontId="1" fillId="3" borderId="6" xfId="0" applyFont="1" applyFill="1" applyBorder="1" applyAlignment="1">
      <alignment horizontal="left" vertical="center" indent="1"/>
    </xf>
    <xf numFmtId="0" fontId="1" fillId="2" borderId="4" xfId="0" applyFont="1" applyFill="1" applyBorder="1" applyAlignment="1">
      <alignment horizontal="left" vertical="center" wrapText="1"/>
    </xf>
    <xf numFmtId="3" fontId="1" fillId="3" borderId="5"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3" fontId="3" fillId="3" borderId="5" xfId="0" applyNumberFormat="1" applyFont="1" applyFill="1" applyBorder="1" applyAlignment="1">
      <alignment horizontal="center" vertical="center"/>
    </xf>
    <xf numFmtId="165" fontId="1" fillId="4" borderId="5" xfId="0" applyNumberFormat="1" applyFont="1" applyFill="1" applyBorder="1" applyAlignment="1">
      <alignment horizontal="center" vertical="center"/>
    </xf>
    <xf numFmtId="165" fontId="1" fillId="3" borderId="5"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3" fillId="4" borderId="5" xfId="0" applyNumberFormat="1" applyFont="1" applyFill="1" applyBorder="1" applyAlignment="1">
      <alignment horizontal="center" vertical="center"/>
    </xf>
    <xf numFmtId="165" fontId="3" fillId="3" borderId="5" xfId="0" applyNumberFormat="1" applyFont="1" applyFill="1" applyBorder="1" applyAlignment="1">
      <alignment horizontal="center" vertical="center"/>
    </xf>
    <xf numFmtId="165" fontId="3" fillId="4" borderId="12" xfId="0" applyNumberFormat="1" applyFont="1" applyFill="1" applyBorder="1" applyAlignment="1">
      <alignment horizontal="center" vertical="center"/>
    </xf>
    <xf numFmtId="165" fontId="3" fillId="3" borderId="12" xfId="0" applyNumberFormat="1" applyFont="1" applyFill="1" applyBorder="1" applyAlignment="1">
      <alignment horizontal="center" vertical="center"/>
    </xf>
    <xf numFmtId="0" fontId="1" fillId="2" borderId="6" xfId="0" applyFont="1" applyFill="1" applyBorder="1" applyAlignment="1">
      <alignment vertical="center" wrapText="1"/>
    </xf>
    <xf numFmtId="0" fontId="1" fillId="2" borderId="9" xfId="0" applyFont="1" applyFill="1" applyBorder="1" applyAlignment="1">
      <alignment horizontal="left" vertical="center"/>
    </xf>
    <xf numFmtId="3" fontId="1" fillId="4" borderId="5" xfId="0" applyNumberFormat="1" applyFont="1" applyFill="1" applyBorder="1" applyAlignment="1">
      <alignment horizontal="center" vertical="center"/>
    </xf>
    <xf numFmtId="3" fontId="1" fillId="2" borderId="8" xfId="0" applyNumberFormat="1" applyFont="1" applyFill="1" applyBorder="1" applyAlignment="1">
      <alignment horizontal="center" vertical="center"/>
    </xf>
    <xf numFmtId="0" fontId="0" fillId="0" borderId="0" xfId="0" applyAlignment="1">
      <alignment horizontal="center" vertical="center"/>
    </xf>
    <xf numFmtId="0" fontId="0" fillId="4" borderId="6" xfId="0" applyFill="1" applyBorder="1"/>
    <xf numFmtId="0" fontId="0" fillId="3" borderId="6" xfId="0" applyFill="1" applyBorder="1"/>
    <xf numFmtId="0" fontId="0" fillId="2" borderId="9" xfId="0" applyFill="1" applyBorder="1" applyAlignment="1">
      <alignment vertical="center"/>
    </xf>
    <xf numFmtId="3" fontId="1" fillId="2" borderId="5" xfId="0" applyNumberFormat="1" applyFont="1" applyFill="1" applyBorder="1" applyAlignment="1">
      <alignment horizontal="center" vertical="center" wrapText="1"/>
    </xf>
    <xf numFmtId="3" fontId="0" fillId="0" borderId="0" xfId="0" applyNumberFormat="1"/>
    <xf numFmtId="0" fontId="5" fillId="5" borderId="22" xfId="0" applyFont="1" applyFill="1" applyBorder="1" applyAlignment="1">
      <alignment vertical="center"/>
    </xf>
    <xf numFmtId="0" fontId="5" fillId="5" borderId="22" xfId="0" applyFont="1" applyFill="1" applyBorder="1" applyAlignment="1">
      <alignment horizontal="center" vertical="center"/>
    </xf>
    <xf numFmtId="0" fontId="6" fillId="7" borderId="22" xfId="0" applyFont="1" applyFill="1" applyBorder="1" applyAlignment="1">
      <alignment horizontal="center" vertical="center" wrapText="1"/>
    </xf>
    <xf numFmtId="0" fontId="5" fillId="5" borderId="23" xfId="0" applyFont="1" applyFill="1" applyBorder="1" applyAlignment="1">
      <alignment vertical="center"/>
    </xf>
    <xf numFmtId="0" fontId="5" fillId="5" borderId="24" xfId="0" applyFont="1" applyFill="1" applyBorder="1" applyAlignment="1">
      <alignment horizontal="center" vertical="center"/>
    </xf>
    <xf numFmtId="0" fontId="5" fillId="5" borderId="25" xfId="0" applyFont="1" applyFill="1" applyBorder="1" applyAlignment="1">
      <alignment vertical="center"/>
    </xf>
    <xf numFmtId="0" fontId="2" fillId="8" borderId="22" xfId="0" applyFont="1" applyFill="1" applyBorder="1" applyAlignment="1">
      <alignment horizontal="left" vertical="center" indent="1"/>
    </xf>
    <xf numFmtId="0" fontId="0" fillId="6" borderId="22" xfId="0" applyFill="1" applyBorder="1" applyAlignment="1">
      <alignment horizontal="left" vertical="center" indent="1"/>
    </xf>
    <xf numFmtId="0" fontId="3" fillId="2" borderId="4" xfId="0" applyFont="1" applyFill="1" applyBorder="1" applyAlignment="1">
      <alignment horizontal="left" vertical="center"/>
    </xf>
    <xf numFmtId="0" fontId="0" fillId="9" borderId="4" xfId="0" applyFill="1" applyBorder="1" applyAlignment="1">
      <alignment horizontal="left" vertical="center" indent="1"/>
    </xf>
    <xf numFmtId="165" fontId="0" fillId="9" borderId="5" xfId="0" applyNumberFormat="1" applyFill="1" applyBorder="1" applyAlignment="1">
      <alignment horizontal="center" vertical="center"/>
    </xf>
    <xf numFmtId="0" fontId="4" fillId="9" borderId="4" xfId="0" applyFont="1" applyFill="1" applyBorder="1" applyAlignment="1">
      <alignment horizontal="left" vertical="center" indent="1"/>
    </xf>
    <xf numFmtId="165" fontId="4" fillId="9" borderId="5" xfId="0" applyNumberFormat="1" applyFont="1" applyFill="1" applyBorder="1" applyAlignment="1">
      <alignment horizontal="center" vertical="center"/>
    </xf>
    <xf numFmtId="165" fontId="0" fillId="9" borderId="12" xfId="0" applyNumberFormat="1" applyFill="1" applyBorder="1" applyAlignment="1">
      <alignment horizontal="center" vertical="center"/>
    </xf>
    <xf numFmtId="0" fontId="5" fillId="9" borderId="4" xfId="0" applyFont="1" applyFill="1" applyBorder="1" applyAlignment="1">
      <alignment horizontal="left" vertical="center" indent="3"/>
    </xf>
    <xf numFmtId="0" fontId="5" fillId="9" borderId="5" xfId="0" applyFont="1" applyFill="1" applyBorder="1" applyAlignment="1">
      <alignment vertical="center" wrapText="1"/>
    </xf>
    <xf numFmtId="165" fontId="5" fillId="9" borderId="5" xfId="0" applyNumberFormat="1" applyFont="1" applyFill="1" applyBorder="1" applyAlignment="1">
      <alignment horizontal="center" vertical="center"/>
    </xf>
    <xf numFmtId="0" fontId="5" fillId="9" borderId="4" xfId="0" applyFont="1" applyFill="1" applyBorder="1" applyAlignment="1">
      <alignment horizontal="left" vertical="center" indent="2"/>
    </xf>
    <xf numFmtId="0" fontId="1" fillId="2" borderId="13" xfId="0" applyFont="1" applyFill="1" applyBorder="1" applyAlignment="1">
      <alignment horizontal="left" vertical="center"/>
    </xf>
    <xf numFmtId="0" fontId="5" fillId="9" borderId="13" xfId="0" applyFont="1" applyFill="1" applyBorder="1" applyAlignment="1">
      <alignment horizontal="left" vertical="center" wrapText="1"/>
    </xf>
    <xf numFmtId="0" fontId="5" fillId="9" borderId="5" xfId="0" applyFont="1" applyFill="1" applyBorder="1" applyAlignment="1">
      <alignment horizontal="left" vertical="center" wrapText="1"/>
    </xf>
    <xf numFmtId="0" fontId="1" fillId="3" borderId="13"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6" xfId="0" applyFont="1" applyFill="1" applyBorder="1" applyAlignment="1">
      <alignment vertical="center"/>
    </xf>
    <xf numFmtId="0" fontId="1" fillId="2" borderId="27" xfId="0" applyFont="1" applyFill="1" applyBorder="1" applyAlignment="1">
      <alignment vertical="center"/>
    </xf>
    <xf numFmtId="0" fontId="1" fillId="2" borderId="28" xfId="0" applyFont="1" applyFill="1" applyBorder="1" applyAlignment="1">
      <alignment vertical="center"/>
    </xf>
    <xf numFmtId="0" fontId="5" fillId="9" borderId="14" xfId="0" applyFont="1" applyFill="1" applyBorder="1" applyAlignment="1">
      <alignment horizontal="left" vertical="center" indent="3"/>
    </xf>
    <xf numFmtId="0" fontId="1" fillId="7" borderId="22" xfId="0" applyFont="1" applyFill="1" applyBorder="1" applyAlignment="1" applyProtection="1">
      <alignment horizontal="center" vertical="center"/>
      <protection locked="0"/>
    </xf>
    <xf numFmtId="165" fontId="0" fillId="9" borderId="5" xfId="0" applyNumberFormat="1" applyFill="1" applyBorder="1" applyAlignment="1" applyProtection="1">
      <alignment horizontal="center" vertical="center"/>
      <protection locked="0"/>
    </xf>
    <xf numFmtId="3" fontId="0" fillId="9" borderId="5" xfId="0" applyNumberFormat="1" applyFill="1" applyBorder="1" applyAlignment="1" applyProtection="1">
      <alignment horizontal="center" vertical="center"/>
      <protection locked="0"/>
    </xf>
    <xf numFmtId="0" fontId="5" fillId="9" borderId="5" xfId="0" applyFont="1" applyFill="1" applyBorder="1" applyAlignment="1" applyProtection="1">
      <alignment horizontal="center" vertical="center" wrapText="1"/>
      <protection locked="0"/>
    </xf>
    <xf numFmtId="3" fontId="5" fillId="9" borderId="5" xfId="0" applyNumberFormat="1" applyFont="1" applyFill="1" applyBorder="1" applyAlignment="1" applyProtection="1">
      <alignment horizontal="center" vertical="center"/>
      <protection locked="0"/>
    </xf>
    <xf numFmtId="165" fontId="5" fillId="9" borderId="5" xfId="0" applyNumberFormat="1" applyFont="1" applyFill="1" applyBorder="1" applyAlignment="1" applyProtection="1">
      <alignment horizontal="center" vertical="center"/>
      <protection locked="0"/>
    </xf>
    <xf numFmtId="0" fontId="5" fillId="9" borderId="13" xfId="0" applyFont="1" applyFill="1" applyBorder="1" applyAlignment="1" applyProtection="1">
      <alignment horizontal="center" vertical="center" wrapText="1"/>
      <protection locked="0"/>
    </xf>
    <xf numFmtId="0" fontId="1" fillId="10" borderId="5" xfId="0" applyFont="1" applyFill="1" applyBorder="1" applyAlignment="1">
      <alignment horizontal="center" vertical="center" wrapText="1"/>
    </xf>
    <xf numFmtId="0" fontId="3" fillId="10" borderId="32" xfId="0" applyFont="1" applyFill="1" applyBorder="1" applyAlignment="1">
      <alignment horizontal="left" vertical="center"/>
    </xf>
    <xf numFmtId="0" fontId="1" fillId="10" borderId="34" xfId="0" applyFont="1" applyFill="1" applyBorder="1" applyAlignment="1">
      <alignment vertical="center"/>
    </xf>
    <xf numFmtId="0" fontId="1" fillId="10" borderId="35" xfId="0" applyFont="1" applyFill="1" applyBorder="1" applyAlignment="1">
      <alignment horizontal="left" vertical="center"/>
    </xf>
    <xf numFmtId="0" fontId="0" fillId="9" borderId="35" xfId="0" applyFill="1" applyBorder="1" applyAlignment="1" applyProtection="1">
      <alignment horizontal="left" vertical="center" wrapText="1"/>
      <protection locked="0"/>
    </xf>
    <xf numFmtId="0" fontId="0" fillId="9" borderId="38" xfId="0" applyFill="1" applyBorder="1" applyAlignment="1" applyProtection="1">
      <alignment horizontal="left" vertical="center" wrapText="1"/>
      <protection locked="0"/>
    </xf>
    <xf numFmtId="0" fontId="0" fillId="0" borderId="0" xfId="0" applyAlignment="1">
      <alignment wrapText="1"/>
    </xf>
    <xf numFmtId="165" fontId="0" fillId="9" borderId="5" xfId="0" applyNumberFormat="1" applyFill="1" applyBorder="1" applyAlignment="1" applyProtection="1">
      <alignment horizontal="center" vertical="center" wrapText="1"/>
      <protection locked="0"/>
    </xf>
    <xf numFmtId="0" fontId="0" fillId="9" borderId="5" xfId="0" applyFill="1" applyBorder="1" applyAlignment="1" applyProtection="1">
      <alignment horizontal="center" vertical="center" wrapText="1"/>
      <protection locked="0"/>
    </xf>
    <xf numFmtId="0" fontId="0" fillId="9" borderId="37" xfId="0" applyFill="1" applyBorder="1" applyAlignment="1" applyProtection="1">
      <alignment horizontal="center" vertical="center" wrapText="1"/>
      <protection locked="0"/>
    </xf>
    <xf numFmtId="165" fontId="0" fillId="9" borderId="40" xfId="0" applyNumberFormat="1" applyFill="1" applyBorder="1" applyAlignment="1" applyProtection="1">
      <alignment horizontal="center" vertical="center" wrapText="1"/>
      <protection locked="0"/>
    </xf>
    <xf numFmtId="0" fontId="1" fillId="10" borderId="13" xfId="0" applyFont="1" applyFill="1" applyBorder="1" applyAlignment="1">
      <alignment horizontal="center" vertical="center" wrapText="1"/>
    </xf>
    <xf numFmtId="0" fontId="1" fillId="14" borderId="10" xfId="0" applyFont="1" applyFill="1" applyBorder="1" applyAlignment="1">
      <alignment vertical="center"/>
    </xf>
    <xf numFmtId="0" fontId="1" fillId="14" borderId="33" xfId="0" applyFont="1" applyFill="1" applyBorder="1" applyAlignment="1">
      <alignment vertical="center"/>
    </xf>
    <xf numFmtId="0" fontId="0" fillId="13" borderId="10" xfId="0" applyFill="1" applyBorder="1" applyAlignment="1">
      <alignment horizontal="center" vertical="center" wrapText="1"/>
    </xf>
    <xf numFmtId="0" fontId="0" fillId="13" borderId="33" xfId="0" applyFill="1" applyBorder="1" applyAlignment="1">
      <alignment horizontal="left" vertical="center" wrapText="1"/>
    </xf>
    <xf numFmtId="0" fontId="0" fillId="14" borderId="10" xfId="0" applyFill="1" applyBorder="1" applyAlignment="1">
      <alignment horizontal="center" vertical="center" wrapText="1"/>
    </xf>
    <xf numFmtId="0" fontId="0" fillId="14" borderId="33" xfId="0" applyFill="1" applyBorder="1" applyAlignment="1">
      <alignment horizontal="left" vertical="center" wrapText="1"/>
    </xf>
    <xf numFmtId="0" fontId="0" fillId="15" borderId="10" xfId="0" applyFill="1" applyBorder="1" applyAlignment="1">
      <alignment horizontal="center" vertical="center" wrapText="1"/>
    </xf>
    <xf numFmtId="0" fontId="0" fillId="15" borderId="33" xfId="0" applyFill="1" applyBorder="1" applyAlignment="1">
      <alignment horizontal="left" vertical="center" wrapText="1"/>
    </xf>
    <xf numFmtId="0" fontId="0" fillId="11" borderId="10" xfId="0" applyFill="1" applyBorder="1" applyAlignment="1">
      <alignment horizontal="center" vertical="center" wrapText="1"/>
    </xf>
    <xf numFmtId="0" fontId="0" fillId="11" borderId="33" xfId="0" applyFill="1" applyBorder="1" applyAlignment="1">
      <alignment horizontal="left" vertical="center" wrapText="1"/>
    </xf>
    <xf numFmtId="0" fontId="0" fillId="12" borderId="10" xfId="0" applyFill="1" applyBorder="1" applyAlignment="1">
      <alignment horizontal="center" vertical="center" wrapText="1"/>
    </xf>
    <xf numFmtId="0" fontId="0" fillId="12" borderId="33" xfId="0" applyFill="1" applyBorder="1" applyAlignment="1">
      <alignment horizontal="left" vertical="center" wrapText="1"/>
    </xf>
    <xf numFmtId="0" fontId="1" fillId="4" borderId="10" xfId="0" applyFont="1" applyFill="1" applyBorder="1" applyAlignment="1">
      <alignment vertical="center"/>
    </xf>
    <xf numFmtId="0" fontId="1" fillId="4" borderId="33" xfId="0" applyFont="1" applyFill="1" applyBorder="1" applyAlignment="1">
      <alignment vertical="center"/>
    </xf>
    <xf numFmtId="0" fontId="2" fillId="12" borderId="10" xfId="0" applyFont="1" applyFill="1" applyBorder="1" applyAlignment="1">
      <alignment horizontal="center" vertical="center" wrapText="1"/>
    </xf>
    <xf numFmtId="0" fontId="2" fillId="12" borderId="33" xfId="0" applyFont="1" applyFill="1" applyBorder="1" applyAlignment="1">
      <alignment horizontal="left" vertical="center" wrapText="1"/>
    </xf>
    <xf numFmtId="0" fontId="1" fillId="4" borderId="32" xfId="0" applyFont="1" applyFill="1" applyBorder="1" applyAlignment="1">
      <alignment vertical="center" wrapText="1"/>
    </xf>
    <xf numFmtId="0" fontId="1" fillId="14" borderId="32" xfId="0" applyFont="1" applyFill="1" applyBorder="1" applyAlignment="1">
      <alignment vertical="center" wrapText="1"/>
    </xf>
    <xf numFmtId="0" fontId="0" fillId="9" borderId="36" xfId="0" applyFill="1" applyBorder="1" applyAlignment="1">
      <alignment horizontal="left" vertical="center" indent="2"/>
    </xf>
    <xf numFmtId="0" fontId="1" fillId="15" borderId="32" xfId="0" applyFont="1" applyFill="1" applyBorder="1" applyAlignment="1">
      <alignment horizontal="left" vertical="center" wrapText="1"/>
    </xf>
    <xf numFmtId="0" fontId="1" fillId="11" borderId="32" xfId="0" applyFont="1" applyFill="1" applyBorder="1" applyAlignment="1">
      <alignment horizontal="left" vertical="center" wrapText="1"/>
    </xf>
    <xf numFmtId="0" fontId="1" fillId="14" borderId="32" xfId="0" applyFont="1" applyFill="1" applyBorder="1" applyAlignment="1">
      <alignment horizontal="left" vertical="center" wrapText="1"/>
    </xf>
    <xf numFmtId="0" fontId="1" fillId="12" borderId="32" xfId="0" applyFont="1" applyFill="1" applyBorder="1" applyAlignment="1">
      <alignment horizontal="left" vertical="center" wrapText="1"/>
    </xf>
    <xf numFmtId="0" fontId="1" fillId="13" borderId="32" xfId="0" applyFont="1" applyFill="1" applyBorder="1" applyAlignment="1">
      <alignment horizontal="left" vertical="center" wrapText="1"/>
    </xf>
    <xf numFmtId="0" fontId="0" fillId="9" borderId="34" xfId="0" applyFill="1" applyBorder="1" applyAlignment="1">
      <alignment horizontal="left" vertical="center" wrapText="1" indent="2"/>
    </xf>
    <xf numFmtId="0" fontId="0" fillId="9" borderId="34" xfId="0" applyFill="1" applyBorder="1" applyAlignment="1">
      <alignment horizontal="left" vertical="center" wrapText="1" indent="4"/>
    </xf>
    <xf numFmtId="9" fontId="0" fillId="9" borderId="5" xfId="0" applyNumberFormat="1" applyFill="1" applyBorder="1" applyAlignment="1" applyProtection="1">
      <alignment horizontal="center" vertical="center" wrapText="1"/>
      <protection locked="0"/>
    </xf>
    <xf numFmtId="9" fontId="2" fillId="12" borderId="10" xfId="0" applyNumberFormat="1" applyFont="1" applyFill="1" applyBorder="1" applyAlignment="1">
      <alignment horizontal="center" vertical="center" wrapText="1"/>
    </xf>
    <xf numFmtId="9" fontId="0" fillId="13" borderId="10" xfId="0" applyNumberFormat="1" applyFill="1" applyBorder="1" applyAlignment="1">
      <alignment horizontal="center" vertical="center" wrapText="1"/>
    </xf>
    <xf numFmtId="9" fontId="0" fillId="14" borderId="10" xfId="0" applyNumberFormat="1" applyFill="1" applyBorder="1" applyAlignment="1">
      <alignment horizontal="center" vertical="center" wrapText="1"/>
    </xf>
    <xf numFmtId="9" fontId="0" fillId="15" borderId="10" xfId="0" applyNumberFormat="1" applyFill="1" applyBorder="1" applyAlignment="1">
      <alignment horizontal="center" vertical="center" wrapText="1"/>
    </xf>
    <xf numFmtId="9" fontId="0" fillId="11" borderId="10" xfId="0" applyNumberFormat="1" applyFill="1" applyBorder="1" applyAlignment="1">
      <alignment horizontal="center" vertical="center" wrapText="1"/>
    </xf>
    <xf numFmtId="9" fontId="0" fillId="12" borderId="10" xfId="0" applyNumberFormat="1" applyFill="1" applyBorder="1" applyAlignment="1">
      <alignment horizontal="center" vertical="center" wrapText="1"/>
    </xf>
    <xf numFmtId="9" fontId="1" fillId="14" borderId="10" xfId="0" applyNumberFormat="1" applyFont="1" applyFill="1" applyBorder="1" applyAlignment="1">
      <alignment vertical="center"/>
    </xf>
    <xf numFmtId="0" fontId="0" fillId="9" borderId="5" xfId="0" applyFill="1" applyBorder="1" applyAlignment="1">
      <alignment horizontal="center" vertical="center" wrapText="1"/>
    </xf>
    <xf numFmtId="9" fontId="0" fillId="9" borderId="5" xfId="0" applyNumberFormat="1" applyFill="1" applyBorder="1" applyAlignment="1">
      <alignment horizontal="center" vertical="center" wrapText="1"/>
    </xf>
    <xf numFmtId="0" fontId="1" fillId="2" borderId="5" xfId="0" applyFont="1" applyFill="1" applyBorder="1" applyAlignment="1">
      <alignment horizontal="center" vertical="center"/>
    </xf>
    <xf numFmtId="0" fontId="16" fillId="10" borderId="33" xfId="0" applyFont="1" applyFill="1" applyBorder="1" applyAlignment="1">
      <alignment horizontal="left" vertical="center" wrapText="1" indent="1"/>
    </xf>
    <xf numFmtId="0" fontId="1" fillId="4" borderId="13" xfId="0" applyFont="1" applyFill="1" applyBorder="1" applyAlignment="1">
      <alignment horizontal="left" vertical="center" indent="1"/>
    </xf>
    <xf numFmtId="0" fontId="1" fillId="4" borderId="6" xfId="0" applyFont="1" applyFill="1" applyBorder="1" applyAlignment="1">
      <alignment horizontal="left" vertical="center" indent="1"/>
    </xf>
    <xf numFmtId="0" fontId="3" fillId="2" borderId="14" xfId="0" applyFont="1" applyFill="1" applyBorder="1" applyAlignment="1">
      <alignment horizontal="left" vertical="center"/>
    </xf>
    <xf numFmtId="0" fontId="3" fillId="2" borderId="10" xfId="0" applyFont="1" applyFill="1" applyBorder="1" applyAlignment="1">
      <alignment horizontal="left" vertical="center"/>
    </xf>
    <xf numFmtId="0" fontId="1" fillId="3" borderId="14" xfId="0" applyFont="1" applyFill="1" applyBorder="1" applyAlignment="1">
      <alignment vertical="center"/>
    </xf>
    <xf numFmtId="0" fontId="1" fillId="3" borderId="10" xfId="0" applyFont="1" applyFill="1" applyBorder="1" applyAlignment="1">
      <alignment vertical="center"/>
    </xf>
    <xf numFmtId="0" fontId="1" fillId="3" borderId="11" xfId="0" applyFont="1" applyFill="1" applyBorder="1" applyAlignment="1">
      <alignment vertical="center"/>
    </xf>
    <xf numFmtId="0" fontId="1" fillId="4" borderId="5" xfId="0" applyFont="1" applyFill="1" applyBorder="1" applyAlignment="1">
      <alignment vertical="center"/>
    </xf>
    <xf numFmtId="0" fontId="1" fillId="4" borderId="6" xfId="0" applyFont="1" applyFill="1" applyBorder="1" applyAlignment="1">
      <alignment vertical="center"/>
    </xf>
    <xf numFmtId="0" fontId="1" fillId="4" borderId="14" xfId="0" applyFont="1" applyFill="1" applyBorder="1" applyAlignment="1">
      <alignment vertical="center"/>
    </xf>
    <xf numFmtId="0" fontId="1" fillId="4" borderId="11" xfId="0" applyFont="1" applyFill="1" applyBorder="1" applyAlignment="1">
      <alignment vertical="center"/>
    </xf>
    <xf numFmtId="0" fontId="0" fillId="6" borderId="43" xfId="0" applyFill="1" applyBorder="1"/>
    <xf numFmtId="0" fontId="0" fillId="6" borderId="10" xfId="0" applyFill="1" applyBorder="1" applyAlignment="1">
      <alignment vertical="center"/>
    </xf>
    <xf numFmtId="0" fontId="0" fillId="6" borderId="10" xfId="0" applyFill="1" applyBorder="1"/>
    <xf numFmtId="0" fontId="0" fillId="6" borderId="44" xfId="0" applyFill="1" applyBorder="1"/>
    <xf numFmtId="0" fontId="0" fillId="6" borderId="45" xfId="0" applyFill="1" applyBorder="1"/>
    <xf numFmtId="165" fontId="1" fillId="3" borderId="10" xfId="0" applyNumberFormat="1" applyFont="1" applyFill="1" applyBorder="1" applyAlignment="1">
      <alignment horizontal="center" vertical="center"/>
    </xf>
    <xf numFmtId="164" fontId="1" fillId="3" borderId="11" xfId="0" applyNumberFormat="1" applyFont="1" applyFill="1" applyBorder="1" applyAlignment="1">
      <alignment horizontal="center" vertical="center"/>
    </xf>
    <xf numFmtId="165" fontId="1" fillId="4" borderId="10" xfId="0" applyNumberFormat="1" applyFont="1" applyFill="1" applyBorder="1" applyAlignment="1">
      <alignment horizontal="center" vertical="center"/>
    </xf>
    <xf numFmtId="164" fontId="1" fillId="4" borderId="11" xfId="0" applyNumberFormat="1" applyFont="1" applyFill="1" applyBorder="1" applyAlignment="1">
      <alignment horizontal="center" vertical="center"/>
    </xf>
    <xf numFmtId="165" fontId="0" fillId="9" borderId="37" xfId="0" applyNumberFormat="1" applyFill="1" applyBorder="1" applyAlignment="1" applyProtection="1">
      <alignment horizontal="center" vertical="center" wrapText="1"/>
      <protection locked="0"/>
    </xf>
    <xf numFmtId="165" fontId="0" fillId="9" borderId="46" xfId="0" applyNumberFormat="1" applyFill="1" applyBorder="1" applyAlignment="1" applyProtection="1">
      <alignment horizontal="center" vertical="center" wrapText="1"/>
      <protection locked="0"/>
    </xf>
    <xf numFmtId="0" fontId="0" fillId="0" borderId="10"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13" xfId="0" applyBorder="1" applyAlignment="1">
      <alignment vertical="center"/>
    </xf>
    <xf numFmtId="0" fontId="0" fillId="0" borderId="5" xfId="0" applyBorder="1" applyAlignment="1">
      <alignment vertical="center"/>
    </xf>
    <xf numFmtId="0" fontId="0" fillId="0" borderId="44" xfId="0" applyBorder="1"/>
    <xf numFmtId="0" fontId="0" fillId="0" borderId="10" xfId="0" applyBorder="1"/>
    <xf numFmtId="0" fontId="0" fillId="0" borderId="13" xfId="0" applyBorder="1"/>
    <xf numFmtId="0" fontId="0" fillId="0" borderId="5" xfId="0" applyBorder="1"/>
    <xf numFmtId="0" fontId="0" fillId="0" borderId="43" xfId="0" applyBorder="1"/>
    <xf numFmtId="0" fontId="0" fillId="0" borderId="45" xfId="0" applyBorder="1"/>
    <xf numFmtId="1" fontId="1" fillId="2" borderId="8" xfId="0" applyNumberFormat="1" applyFont="1" applyFill="1" applyBorder="1" applyAlignment="1">
      <alignment horizontal="center" vertical="center"/>
    </xf>
    <xf numFmtId="0" fontId="3" fillId="4" borderId="34" xfId="0" applyFont="1" applyFill="1" applyBorder="1" applyAlignment="1">
      <alignment horizontal="left" vertical="center" indent="1"/>
    </xf>
    <xf numFmtId="0" fontId="0" fillId="4" borderId="35" xfId="0" applyFill="1" applyBorder="1"/>
    <xf numFmtId="0" fontId="3" fillId="3" borderId="34" xfId="0" applyFont="1" applyFill="1" applyBorder="1" applyAlignment="1">
      <alignment horizontal="left" vertical="center" indent="1"/>
    </xf>
    <xf numFmtId="0" fontId="0" fillId="3" borderId="35" xfId="0" applyFill="1" applyBorder="1"/>
    <xf numFmtId="0" fontId="1" fillId="10" borderId="36" xfId="0" applyFont="1" applyFill="1" applyBorder="1" applyAlignment="1">
      <alignment vertical="center"/>
    </xf>
    <xf numFmtId="165" fontId="1" fillId="10" borderId="37" xfId="0" applyNumberFormat="1" applyFont="1" applyFill="1" applyBorder="1" applyAlignment="1">
      <alignment horizontal="center" vertical="center"/>
    </xf>
    <xf numFmtId="0" fontId="0" fillId="10" borderId="38" xfId="0" applyFill="1" applyBorder="1" applyAlignment="1">
      <alignment vertical="center"/>
    </xf>
    <xf numFmtId="0" fontId="1" fillId="10" borderId="12" xfId="0" applyFont="1" applyFill="1" applyBorder="1" applyAlignment="1">
      <alignment horizontal="center" vertical="center" wrapText="1"/>
    </xf>
    <xf numFmtId="0" fontId="1" fillId="4" borderId="32" xfId="0" applyFont="1" applyFill="1" applyBorder="1" applyAlignment="1">
      <alignment vertical="center"/>
    </xf>
    <xf numFmtId="0" fontId="1" fillId="3" borderId="32" xfId="0" applyFont="1" applyFill="1" applyBorder="1" applyAlignment="1">
      <alignment vertical="center"/>
    </xf>
    <xf numFmtId="0" fontId="1" fillId="3" borderId="33" xfId="0" applyFont="1" applyFill="1" applyBorder="1" applyAlignment="1">
      <alignment vertical="center"/>
    </xf>
    <xf numFmtId="3" fontId="1" fillId="10" borderId="37" xfId="0" applyNumberFormat="1" applyFont="1" applyFill="1" applyBorder="1" applyAlignment="1">
      <alignment horizontal="center" vertical="center"/>
    </xf>
    <xf numFmtId="165" fontId="1" fillId="10" borderId="49" xfId="0" applyNumberFormat="1" applyFont="1" applyFill="1" applyBorder="1" applyAlignment="1">
      <alignment horizontal="center" vertical="center"/>
    </xf>
    <xf numFmtId="0" fontId="5" fillId="9" borderId="12" xfId="0" applyFont="1" applyFill="1" applyBorder="1" applyAlignment="1">
      <alignment vertical="center" wrapText="1"/>
    </xf>
    <xf numFmtId="0" fontId="5" fillId="9" borderId="13" xfId="0" applyFont="1" applyFill="1" applyBorder="1" applyAlignment="1">
      <alignment vertical="center" wrapText="1"/>
    </xf>
    <xf numFmtId="0" fontId="20" fillId="17" borderId="5" xfId="0" applyFont="1" applyFill="1" applyBorder="1" applyAlignment="1">
      <alignment horizontal="center" vertical="center" wrapText="1"/>
    </xf>
    <xf numFmtId="0" fontId="20" fillId="9" borderId="5" xfId="0" applyFont="1" applyFill="1" applyBorder="1" applyAlignment="1">
      <alignment horizontal="center" vertical="center" wrapText="1"/>
    </xf>
    <xf numFmtId="0" fontId="19" fillId="9" borderId="5" xfId="0" applyFont="1" applyFill="1" applyBorder="1" applyAlignment="1">
      <alignment horizontal="center" vertical="center"/>
    </xf>
    <xf numFmtId="0" fontId="21" fillId="9" borderId="5" xfId="0" applyFont="1" applyFill="1" applyBorder="1" applyAlignment="1">
      <alignment horizontal="center" vertical="center" wrapText="1"/>
    </xf>
    <xf numFmtId="3" fontId="5" fillId="9" borderId="13" xfId="0" applyNumberFormat="1" applyFont="1" applyFill="1" applyBorder="1" applyAlignment="1" applyProtection="1">
      <alignment horizontal="center" vertical="center"/>
      <protection locked="0"/>
    </xf>
    <xf numFmtId="0" fontId="5" fillId="16" borderId="5" xfId="0" applyFont="1" applyFill="1" applyBorder="1" applyAlignment="1">
      <alignment vertical="center" wrapText="1"/>
    </xf>
    <xf numFmtId="0" fontId="22" fillId="16" borderId="5" xfId="0" applyFont="1" applyFill="1" applyBorder="1" applyAlignment="1">
      <alignment horizontal="center" vertical="center" wrapText="1"/>
    </xf>
    <xf numFmtId="0" fontId="5" fillId="16" borderId="5" xfId="0" applyFont="1" applyFill="1" applyBorder="1" applyAlignment="1">
      <alignment horizontal="center" vertical="center" wrapText="1"/>
    </xf>
    <xf numFmtId="0" fontId="19" fillId="16" borderId="5" xfId="0" applyFont="1" applyFill="1" applyBorder="1" applyAlignment="1">
      <alignment horizontal="center" vertical="center" wrapText="1"/>
    </xf>
    <xf numFmtId="0" fontId="0" fillId="16" borderId="5" xfId="0" applyFill="1" applyBorder="1" applyAlignment="1">
      <alignment horizontal="center" vertical="center" wrapText="1"/>
    </xf>
    <xf numFmtId="0" fontId="20" fillId="16" borderId="5" xfId="0" applyFont="1" applyFill="1" applyBorder="1" applyAlignment="1">
      <alignment horizontal="center" vertical="center" wrapText="1"/>
    </xf>
    <xf numFmtId="0" fontId="23" fillId="16" borderId="5" xfId="0" applyFont="1" applyFill="1" applyBorder="1" applyAlignment="1">
      <alignment vertical="center" wrapText="1"/>
    </xf>
    <xf numFmtId="0" fontId="1" fillId="2" borderId="12" xfId="0" applyFont="1" applyFill="1" applyBorder="1" applyAlignment="1">
      <alignment horizontal="center" vertical="center" wrapText="1"/>
    </xf>
    <xf numFmtId="0" fontId="1" fillId="4" borderId="12" xfId="0" applyFont="1" applyFill="1" applyBorder="1" applyAlignment="1">
      <alignment vertical="center"/>
    </xf>
    <xf numFmtId="0" fontId="1" fillId="6" borderId="47" xfId="0" applyFont="1" applyFill="1" applyBorder="1" applyAlignment="1">
      <alignment vertical="center"/>
    </xf>
    <xf numFmtId="165" fontId="1" fillId="6" borderId="44" xfId="0" applyNumberFormat="1" applyFont="1" applyFill="1" applyBorder="1" applyAlignment="1">
      <alignment horizontal="center" vertical="center"/>
    </xf>
    <xf numFmtId="164" fontId="1" fillId="6" borderId="55" xfId="0" applyNumberFormat="1" applyFont="1" applyFill="1" applyBorder="1" applyAlignment="1">
      <alignment horizontal="center" vertical="center"/>
    </xf>
    <xf numFmtId="0" fontId="0" fillId="6" borderId="0" xfId="0" applyFill="1" applyAlignment="1">
      <alignment vertical="center"/>
    </xf>
    <xf numFmtId="0" fontId="8" fillId="18" borderId="22" xfId="0" applyFont="1" applyFill="1" applyBorder="1" applyAlignment="1">
      <alignment horizontal="center" vertical="center" wrapText="1"/>
    </xf>
    <xf numFmtId="165" fontId="10" fillId="18" borderId="22" xfId="0" applyNumberFormat="1" applyFont="1" applyFill="1" applyBorder="1" applyAlignment="1" applyProtection="1">
      <alignment horizontal="center" vertical="center"/>
      <protection locked="0"/>
    </xf>
    <xf numFmtId="164" fontId="0" fillId="18" borderId="6" xfId="0" applyNumberFormat="1" applyFill="1" applyBorder="1" applyAlignment="1" applyProtection="1">
      <alignment horizontal="left" vertical="center" wrapText="1"/>
      <protection locked="0"/>
    </xf>
    <xf numFmtId="0" fontId="0" fillId="18" borderId="35" xfId="0" applyFill="1" applyBorder="1" applyAlignment="1" applyProtection="1">
      <alignment horizontal="left" vertical="center" wrapText="1"/>
      <protection locked="0"/>
    </xf>
    <xf numFmtId="0" fontId="0" fillId="18" borderId="38" xfId="0" applyFill="1" applyBorder="1" applyAlignment="1" applyProtection="1">
      <alignment horizontal="left" vertical="center" wrapText="1"/>
      <protection locked="0"/>
    </xf>
    <xf numFmtId="0" fontId="0" fillId="18" borderId="4" xfId="0" applyFill="1" applyBorder="1" applyAlignment="1" applyProtection="1">
      <alignment horizontal="left" vertical="center" indent="2"/>
      <protection locked="0"/>
    </xf>
    <xf numFmtId="3" fontId="0" fillId="18" borderId="5" xfId="0" applyNumberFormat="1" applyFill="1" applyBorder="1" applyAlignment="1" applyProtection="1">
      <alignment horizontal="center" vertical="center"/>
      <protection locked="0"/>
    </xf>
    <xf numFmtId="165" fontId="0" fillId="18" borderId="5" xfId="0" applyNumberFormat="1" applyFill="1" applyBorder="1" applyAlignment="1" applyProtection="1">
      <alignment horizontal="center" vertical="center"/>
      <protection locked="0"/>
    </xf>
    <xf numFmtId="0" fontId="0" fillId="18" borderId="6" xfId="0" applyFill="1" applyBorder="1" applyAlignment="1" applyProtection="1">
      <alignment horizontal="left" vertical="center" wrapText="1"/>
      <protection locked="0"/>
    </xf>
    <xf numFmtId="0" fontId="5" fillId="18" borderId="6" xfId="0" applyFont="1" applyFill="1" applyBorder="1" applyAlignment="1" applyProtection="1">
      <alignment vertical="center" wrapText="1"/>
      <protection locked="0"/>
    </xf>
    <xf numFmtId="0" fontId="5" fillId="18" borderId="4" xfId="0" applyFont="1" applyFill="1" applyBorder="1" applyAlignment="1" applyProtection="1">
      <alignment horizontal="left" vertical="center" indent="2"/>
      <protection locked="0"/>
    </xf>
    <xf numFmtId="1" fontId="5" fillId="18" borderId="5" xfId="0" applyNumberFormat="1" applyFont="1" applyFill="1" applyBorder="1" applyAlignment="1" applyProtection="1">
      <alignment horizontal="center" vertical="center"/>
      <protection locked="0"/>
    </xf>
    <xf numFmtId="0" fontId="5" fillId="18" borderId="5" xfId="0" applyFont="1" applyFill="1" applyBorder="1" applyAlignment="1" applyProtection="1">
      <alignment vertical="center" wrapText="1"/>
      <protection locked="0"/>
    </xf>
    <xf numFmtId="3" fontId="5" fillId="18" borderId="5" xfId="0" applyNumberFormat="1" applyFont="1" applyFill="1" applyBorder="1" applyAlignment="1" applyProtection="1">
      <alignment horizontal="center" vertical="center"/>
      <protection locked="0"/>
    </xf>
    <xf numFmtId="165" fontId="5" fillId="18" borderId="5" xfId="0" applyNumberFormat="1" applyFont="1" applyFill="1" applyBorder="1" applyAlignment="1" applyProtection="1">
      <alignment horizontal="center" vertical="center"/>
      <protection locked="0"/>
    </xf>
    <xf numFmtId="0" fontId="0" fillId="18" borderId="4" xfId="0" applyFill="1" applyBorder="1" applyAlignment="1" applyProtection="1">
      <alignment horizontal="left" vertical="center" wrapText="1" indent="2"/>
      <protection locked="0"/>
    </xf>
    <xf numFmtId="165" fontId="0" fillId="18" borderId="12" xfId="0" applyNumberFormat="1" applyFill="1" applyBorder="1" applyAlignment="1" applyProtection="1">
      <alignment horizontal="center" vertical="center"/>
      <protection locked="0"/>
    </xf>
    <xf numFmtId="165" fontId="10" fillId="9" borderId="5" xfId="0" applyNumberFormat="1" applyFont="1" applyFill="1" applyBorder="1" applyAlignment="1" applyProtection="1">
      <alignment horizontal="center" vertical="center"/>
      <protection locked="0"/>
    </xf>
    <xf numFmtId="0" fontId="8" fillId="9" borderId="22" xfId="0" applyFont="1" applyFill="1" applyBorder="1" applyAlignment="1">
      <alignment horizontal="center" vertical="center" wrapText="1"/>
    </xf>
    <xf numFmtId="0" fontId="0" fillId="6" borderId="13" xfId="0" applyFill="1" applyBorder="1"/>
    <xf numFmtId="0" fontId="0" fillId="6" borderId="5" xfId="0" applyFill="1" applyBorder="1"/>
    <xf numFmtId="0" fontId="1" fillId="3" borderId="32" xfId="0" applyFont="1" applyFill="1" applyBorder="1" applyAlignment="1">
      <alignment horizontal="left" vertical="center" indent="1"/>
    </xf>
    <xf numFmtId="0" fontId="1" fillId="3" borderId="10" xfId="0" applyFont="1" applyFill="1" applyBorder="1" applyAlignment="1">
      <alignment horizontal="left" vertical="center" indent="1"/>
    </xf>
    <xf numFmtId="0" fontId="1" fillId="3" borderId="33" xfId="0" applyFont="1" applyFill="1" applyBorder="1" applyAlignment="1">
      <alignment horizontal="left" vertical="center" indent="1"/>
    </xf>
    <xf numFmtId="0" fontId="3" fillId="10" borderId="34" xfId="0" applyFont="1" applyFill="1" applyBorder="1" applyAlignment="1">
      <alignment horizontal="left" vertical="center"/>
    </xf>
    <xf numFmtId="0" fontId="1" fillId="2" borderId="56" xfId="0" applyFont="1" applyFill="1" applyBorder="1" applyAlignment="1">
      <alignment vertical="center"/>
    </xf>
    <xf numFmtId="0" fontId="0" fillId="2" borderId="57" xfId="0" applyFill="1" applyBorder="1" applyAlignment="1">
      <alignment vertical="center"/>
    </xf>
    <xf numFmtId="0" fontId="5" fillId="9" borderId="34" xfId="0" applyFont="1" applyFill="1" applyBorder="1" applyAlignment="1" applyProtection="1">
      <alignment horizontal="left" vertical="center" indent="2"/>
      <protection locked="0"/>
    </xf>
    <xf numFmtId="0" fontId="3" fillId="2" borderId="10" xfId="0" applyFont="1" applyFill="1" applyBorder="1" applyAlignment="1">
      <alignment horizontal="center" vertical="center"/>
    </xf>
    <xf numFmtId="0" fontId="1" fillId="2" borderId="10" xfId="0" applyFont="1" applyFill="1" applyBorder="1" applyAlignment="1">
      <alignment horizontal="center" vertical="center"/>
    </xf>
    <xf numFmtId="0" fontId="1" fillId="4" borderId="13" xfId="0" applyFont="1" applyFill="1" applyBorder="1" applyAlignment="1">
      <alignment horizontal="center" vertical="center"/>
    </xf>
    <xf numFmtId="0" fontId="0" fillId="18" borderId="13" xfId="0" applyFill="1" applyBorder="1" applyAlignment="1" applyProtection="1">
      <alignment horizontal="center" vertical="center" wrapText="1"/>
      <protection locked="0"/>
    </xf>
    <xf numFmtId="0" fontId="3" fillId="4" borderId="13" xfId="0" applyFont="1" applyFill="1" applyBorder="1" applyAlignment="1">
      <alignment horizontal="center" vertical="center"/>
    </xf>
    <xf numFmtId="0" fontId="3" fillId="3" borderId="13" xfId="0" applyFont="1" applyFill="1" applyBorder="1" applyAlignment="1">
      <alignment horizontal="center" vertical="center"/>
    </xf>
    <xf numFmtId="0" fontId="0" fillId="9" borderId="34" xfId="0" applyFill="1" applyBorder="1" applyAlignment="1" applyProtection="1">
      <alignment horizontal="left" vertical="center" wrapText="1" indent="2"/>
      <protection locked="0"/>
    </xf>
    <xf numFmtId="0" fontId="0" fillId="0" borderId="0" xfId="0" applyAlignment="1">
      <alignment horizontal="center" vertical="center" wrapText="1"/>
    </xf>
    <xf numFmtId="0" fontId="3" fillId="10" borderId="10"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8" fillId="7" borderId="13"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1" fillId="10" borderId="53" xfId="0" applyFont="1" applyFill="1" applyBorder="1" applyAlignment="1">
      <alignment horizontal="center" vertical="center" wrapText="1"/>
    </xf>
    <xf numFmtId="0" fontId="0" fillId="9" borderId="36" xfId="0" applyFill="1" applyBorder="1" applyAlignment="1" applyProtection="1">
      <alignment horizontal="left" vertical="center" wrapText="1" indent="2"/>
      <protection locked="0"/>
    </xf>
    <xf numFmtId="0" fontId="0" fillId="0" borderId="12" xfId="0" applyBorder="1" applyAlignment="1">
      <alignment vertical="center"/>
    </xf>
    <xf numFmtId="0" fontId="0" fillId="0" borderId="58" xfId="0" applyBorder="1" applyAlignment="1">
      <alignment vertical="center"/>
    </xf>
    <xf numFmtId="0" fontId="0" fillId="0" borderId="59" xfId="0" applyBorder="1" applyAlignment="1">
      <alignment horizontal="center" vertical="center"/>
    </xf>
    <xf numFmtId="0" fontId="0" fillId="0" borderId="60" xfId="0" applyBorder="1" applyAlignment="1">
      <alignment vertical="center"/>
    </xf>
    <xf numFmtId="0" fontId="0" fillId="0" borderId="4" xfId="0" applyBorder="1" applyAlignment="1">
      <alignment horizontal="center" vertical="center"/>
    </xf>
    <xf numFmtId="0" fontId="0" fillId="0" borderId="6" xfId="0" applyBorder="1" applyAlignment="1">
      <alignment vertical="center"/>
    </xf>
    <xf numFmtId="0" fontId="0" fillId="0" borderId="7"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44" xfId="0" applyBorder="1" applyAlignment="1">
      <alignment horizontal="center" vertical="center"/>
    </xf>
    <xf numFmtId="0" fontId="0" fillId="0" borderId="44" xfId="0" applyBorder="1" applyAlignment="1">
      <alignment horizontal="center" vertical="center" wrapText="1"/>
    </xf>
    <xf numFmtId="3" fontId="0" fillId="0" borderId="44" xfId="0" applyNumberFormat="1" applyBorder="1"/>
    <xf numFmtId="0" fontId="0" fillId="0" borderId="44" xfId="0" applyBorder="1" applyAlignment="1">
      <alignment wrapText="1"/>
    </xf>
    <xf numFmtId="0" fontId="1" fillId="2" borderId="29" xfId="0" applyFont="1" applyFill="1" applyBorder="1" applyAlignment="1">
      <alignment vertical="center"/>
    </xf>
    <xf numFmtId="0" fontId="1" fillId="2" borderId="30" xfId="0" applyFont="1" applyFill="1" applyBorder="1" applyAlignment="1">
      <alignment horizontal="center" vertical="center" wrapText="1"/>
    </xf>
    <xf numFmtId="0" fontId="1" fillId="2" borderId="61" xfId="0" applyFont="1" applyFill="1" applyBorder="1" applyAlignment="1">
      <alignment horizontal="left" vertical="center"/>
    </xf>
    <xf numFmtId="9" fontId="0" fillId="9" borderId="12" xfId="0" applyNumberFormat="1" applyFill="1" applyBorder="1" applyAlignment="1" applyProtection="1">
      <alignment horizontal="center" vertical="center" wrapText="1"/>
      <protection locked="0"/>
    </xf>
    <xf numFmtId="9" fontId="0" fillId="9" borderId="12" xfId="0" applyNumberFormat="1" applyFill="1" applyBorder="1" applyAlignment="1">
      <alignment horizontal="center" vertical="center" wrapText="1"/>
    </xf>
    <xf numFmtId="0" fontId="1" fillId="10" borderId="41" xfId="0" applyFont="1" applyFill="1" applyBorder="1" applyAlignment="1">
      <alignment vertical="center"/>
    </xf>
    <xf numFmtId="0" fontId="0" fillId="2" borderId="0" xfId="0" applyFill="1"/>
    <xf numFmtId="0" fontId="18" fillId="2" borderId="0" xfId="0" applyFont="1" applyFill="1"/>
    <xf numFmtId="9" fontId="0" fillId="9" borderId="58" xfId="0" applyNumberFormat="1" applyFill="1" applyBorder="1" applyAlignment="1" applyProtection="1">
      <alignment horizontal="center" vertical="center" wrapText="1"/>
      <protection locked="0"/>
    </xf>
    <xf numFmtId="9" fontId="0" fillId="9" borderId="62" xfId="0" applyNumberFormat="1" applyFill="1" applyBorder="1" applyAlignment="1" applyProtection="1">
      <alignment horizontal="center" vertical="center" wrapText="1"/>
      <protection locked="0"/>
    </xf>
    <xf numFmtId="0" fontId="0" fillId="0" borderId="45" xfId="0" applyBorder="1" applyAlignment="1">
      <alignment wrapText="1"/>
    </xf>
    <xf numFmtId="44" fontId="18" fillId="2" borderId="5" xfId="0" applyNumberFormat="1" applyFont="1" applyFill="1" applyBorder="1"/>
    <xf numFmtId="0" fontId="23" fillId="19" borderId="63" xfId="0" applyFont="1" applyFill="1" applyBorder="1" applyAlignment="1">
      <alignment horizontal="left" vertical="center" indent="1"/>
    </xf>
    <xf numFmtId="0" fontId="23" fillId="19" borderId="64" xfId="0" applyFont="1" applyFill="1" applyBorder="1" applyAlignment="1">
      <alignment horizontal="left" vertical="center" indent="1"/>
    </xf>
    <xf numFmtId="166" fontId="27" fillId="10" borderId="45" xfId="2" applyFont="1" applyFill="1" applyBorder="1" applyAlignment="1">
      <alignment horizontal="left" wrapText="1"/>
    </xf>
    <xf numFmtId="166" fontId="27" fillId="10" borderId="71" xfId="2" applyFont="1" applyFill="1" applyBorder="1" applyAlignment="1">
      <alignment horizontal="left" wrapText="1"/>
    </xf>
    <xf numFmtId="166" fontId="1" fillId="10" borderId="34" xfId="2" applyFont="1" applyFill="1" applyBorder="1"/>
    <xf numFmtId="166" fontId="1" fillId="10" borderId="5" xfId="2" applyFont="1" applyFill="1" applyBorder="1"/>
    <xf numFmtId="166" fontId="1" fillId="10" borderId="5" xfId="2" applyFont="1" applyFill="1" applyBorder="1" applyAlignment="1">
      <alignment wrapText="1"/>
    </xf>
    <xf numFmtId="166" fontId="1" fillId="10" borderId="35" xfId="2" applyFont="1" applyFill="1" applyBorder="1" applyAlignment="1">
      <alignment wrapText="1"/>
    </xf>
    <xf numFmtId="166" fontId="1" fillId="10" borderId="34" xfId="2" applyFont="1" applyFill="1" applyBorder="1" applyAlignment="1">
      <alignment horizontal="center"/>
    </xf>
    <xf numFmtId="166" fontId="1" fillId="10" borderId="5" xfId="2" applyFont="1" applyFill="1" applyBorder="1" applyAlignment="1">
      <alignment horizontal="center" wrapText="1"/>
    </xf>
    <xf numFmtId="166" fontId="1" fillId="10" borderId="5" xfId="2" applyFont="1" applyFill="1" applyBorder="1" applyAlignment="1">
      <alignment horizontal="center"/>
    </xf>
    <xf numFmtId="166" fontId="1" fillId="20" borderId="5" xfId="2" quotePrefix="1" applyFont="1" applyFill="1" applyBorder="1" applyAlignment="1">
      <alignment horizontal="center"/>
    </xf>
    <xf numFmtId="166" fontId="1" fillId="20" borderId="5" xfId="2" applyFont="1" applyFill="1" applyBorder="1" applyAlignment="1">
      <alignment horizontal="center"/>
    </xf>
    <xf numFmtId="166" fontId="1" fillId="20" borderId="12" xfId="2" applyFont="1" applyFill="1" applyBorder="1" applyAlignment="1">
      <alignment horizontal="center"/>
    </xf>
    <xf numFmtId="166" fontId="1" fillId="3" borderId="5" xfId="2" applyFont="1" applyFill="1" applyBorder="1" applyAlignment="1">
      <alignment horizontal="center"/>
    </xf>
    <xf numFmtId="166" fontId="1" fillId="3" borderId="13" xfId="2" applyFont="1" applyFill="1" applyBorder="1" applyAlignment="1">
      <alignment horizontal="center"/>
    </xf>
    <xf numFmtId="166" fontId="1" fillId="21" borderId="5" xfId="2" applyFont="1" applyFill="1" applyBorder="1" applyAlignment="1">
      <alignment horizontal="center"/>
    </xf>
    <xf numFmtId="166" fontId="1" fillId="22" borderId="5" xfId="2" applyFont="1" applyFill="1" applyBorder="1" applyAlignment="1">
      <alignment horizontal="center"/>
    </xf>
    <xf numFmtId="166" fontId="1" fillId="10" borderId="35" xfId="2" applyFont="1" applyFill="1" applyBorder="1" applyAlignment="1">
      <alignment horizontal="center" wrapText="1"/>
    </xf>
    <xf numFmtId="1" fontId="1" fillId="4" borderId="5" xfId="0" applyNumberFormat="1" applyFont="1" applyFill="1" applyBorder="1" applyAlignment="1">
      <alignment wrapText="1"/>
    </xf>
    <xf numFmtId="165" fontId="1" fillId="4" borderId="72" xfId="0" applyNumberFormat="1" applyFont="1" applyFill="1" applyBorder="1" applyAlignment="1">
      <alignment wrapText="1"/>
    </xf>
    <xf numFmtId="0" fontId="18" fillId="7" borderId="42" xfId="0" applyFont="1" applyFill="1" applyBorder="1" applyAlignment="1" applyProtection="1">
      <alignment wrapText="1"/>
      <protection locked="0"/>
    </xf>
    <xf numFmtId="0" fontId="18" fillId="7" borderId="45" xfId="0" applyFont="1" applyFill="1" applyBorder="1" applyAlignment="1" applyProtection="1">
      <alignment wrapText="1"/>
      <protection locked="0"/>
    </xf>
    <xf numFmtId="165" fontId="1" fillId="7" borderId="45" xfId="1" applyNumberFormat="1" applyFont="1" applyFill="1" applyBorder="1" applyAlignment="1" applyProtection="1">
      <alignment wrapText="1"/>
      <protection locked="0"/>
    </xf>
    <xf numFmtId="1" fontId="18" fillId="7" borderId="45" xfId="3" applyNumberFormat="1" applyFont="1" applyFill="1" applyBorder="1" applyProtection="1">
      <protection locked="0"/>
    </xf>
    <xf numFmtId="1" fontId="18" fillId="7" borderId="70" xfId="3" applyNumberFormat="1" applyFont="1" applyFill="1" applyBorder="1" applyProtection="1">
      <protection locked="0"/>
    </xf>
    <xf numFmtId="0" fontId="0" fillId="9" borderId="5" xfId="0" applyFill="1" applyBorder="1" applyAlignment="1">
      <alignment horizontal="left" vertical="center" indent="2"/>
    </xf>
    <xf numFmtId="1" fontId="18" fillId="7" borderId="43" xfId="3" applyNumberFormat="1" applyFont="1" applyFill="1" applyBorder="1" applyProtection="1">
      <protection locked="0"/>
    </xf>
    <xf numFmtId="1" fontId="10" fillId="9" borderId="5" xfId="2" applyNumberFormat="1" applyFont="1" applyFill="1" applyBorder="1" applyAlignment="1">
      <alignment wrapText="1"/>
    </xf>
    <xf numFmtId="165" fontId="10" fillId="9" borderId="35" xfId="0" applyNumberFormat="1" applyFont="1" applyFill="1" applyBorder="1" applyAlignment="1">
      <alignment horizontal="right" vertical="center"/>
    </xf>
    <xf numFmtId="0" fontId="18" fillId="7" borderId="34" xfId="0" applyFont="1" applyFill="1" applyBorder="1" applyAlignment="1" applyProtection="1">
      <alignment wrapText="1"/>
      <protection locked="0"/>
    </xf>
    <xf numFmtId="0" fontId="18" fillId="7" borderId="5" xfId="0" applyFont="1" applyFill="1" applyBorder="1" applyAlignment="1" applyProtection="1">
      <alignment wrapText="1"/>
      <protection locked="0"/>
    </xf>
    <xf numFmtId="165" fontId="1" fillId="7" borderId="5" xfId="1" applyNumberFormat="1" applyFont="1" applyFill="1" applyBorder="1" applyAlignment="1" applyProtection="1">
      <alignment wrapText="1"/>
      <protection locked="0"/>
    </xf>
    <xf numFmtId="1" fontId="18" fillId="7" borderId="5" xfId="3" applyNumberFormat="1" applyFont="1" applyFill="1" applyBorder="1" applyProtection="1">
      <protection locked="0"/>
    </xf>
    <xf numFmtId="1" fontId="18" fillId="7" borderId="12" xfId="3" applyNumberFormat="1" applyFont="1" applyFill="1" applyBorder="1" applyProtection="1">
      <protection locked="0"/>
    </xf>
    <xf numFmtId="1" fontId="18" fillId="7" borderId="13" xfId="3" applyNumberFormat="1" applyFont="1" applyFill="1" applyBorder="1" applyProtection="1">
      <protection locked="0"/>
    </xf>
    <xf numFmtId="0" fontId="1" fillId="7" borderId="5" xfId="0" applyFont="1" applyFill="1" applyBorder="1" applyAlignment="1" applyProtection="1">
      <alignment wrapText="1"/>
      <protection locked="0"/>
    </xf>
    <xf numFmtId="166" fontId="1" fillId="10" borderId="36" xfId="2" applyFont="1" applyFill="1" applyBorder="1" applyAlignment="1">
      <alignment horizontal="right"/>
    </xf>
    <xf numFmtId="166" fontId="1" fillId="10" borderId="37" xfId="2" applyFont="1" applyFill="1" applyBorder="1" applyAlignment="1">
      <alignment horizontal="right"/>
    </xf>
    <xf numFmtId="165" fontId="1" fillId="10" borderId="37" xfId="2" applyNumberFormat="1" applyFont="1" applyFill="1" applyBorder="1" applyAlignment="1">
      <alignment wrapText="1"/>
    </xf>
    <xf numFmtId="3" fontId="1" fillId="10" borderId="37" xfId="3" applyNumberFormat="1" applyFont="1" applyFill="1" applyBorder="1" applyProtection="1"/>
    <xf numFmtId="1" fontId="1" fillId="10" borderId="37" xfId="2" applyNumberFormat="1" applyFont="1" applyFill="1" applyBorder="1" applyAlignment="1">
      <alignment horizontal="right"/>
    </xf>
    <xf numFmtId="3" fontId="1" fillId="10" borderId="49" xfId="3" applyNumberFormat="1" applyFont="1" applyFill="1" applyBorder="1" applyProtection="1"/>
    <xf numFmtId="165" fontId="1" fillId="10" borderId="38" xfId="2" applyNumberFormat="1" applyFont="1" applyFill="1" applyBorder="1" applyAlignment="1">
      <alignment wrapText="1"/>
    </xf>
    <xf numFmtId="3" fontId="1" fillId="4" borderId="35" xfId="0" applyNumberFormat="1" applyFont="1" applyFill="1" applyBorder="1" applyAlignment="1">
      <alignment wrapText="1"/>
    </xf>
    <xf numFmtId="3" fontId="10" fillId="9" borderId="35" xfId="2" applyNumberFormat="1" applyFont="1" applyFill="1" applyBorder="1" applyAlignment="1">
      <alignment wrapText="1"/>
    </xf>
    <xf numFmtId="0" fontId="18" fillId="7" borderId="41" xfId="0" applyFont="1" applyFill="1" applyBorder="1" applyAlignment="1" applyProtection="1">
      <alignment wrapText="1"/>
      <protection locked="0"/>
    </xf>
    <xf numFmtId="1" fontId="18" fillId="7" borderId="58" xfId="3" applyNumberFormat="1" applyFont="1" applyFill="1" applyBorder="1" applyProtection="1">
      <protection locked="0"/>
    </xf>
    <xf numFmtId="1" fontId="18" fillId="7" borderId="62" xfId="3" applyNumberFormat="1" applyFont="1" applyFill="1" applyBorder="1" applyProtection="1">
      <protection locked="0"/>
    </xf>
    <xf numFmtId="0" fontId="0" fillId="9" borderId="58" xfId="0" applyFill="1" applyBorder="1" applyAlignment="1">
      <alignment horizontal="left" vertical="center" indent="2"/>
    </xf>
    <xf numFmtId="1" fontId="18" fillId="7" borderId="73" xfId="3" applyNumberFormat="1" applyFont="1" applyFill="1" applyBorder="1" applyProtection="1">
      <protection locked="0"/>
    </xf>
    <xf numFmtId="166" fontId="1" fillId="10" borderId="74" xfId="2" applyFont="1" applyFill="1" applyBorder="1" applyAlignment="1">
      <alignment horizontal="right"/>
    </xf>
    <xf numFmtId="3" fontId="1" fillId="10" borderId="75" xfId="3" applyNumberFormat="1" applyFont="1" applyFill="1" applyBorder="1" applyProtection="1"/>
    <xf numFmtId="3" fontId="1" fillId="10" borderId="76" xfId="3" applyNumberFormat="1" applyFont="1" applyFill="1" applyBorder="1" applyProtection="1"/>
    <xf numFmtId="1" fontId="1" fillId="10" borderId="75" xfId="2" applyNumberFormat="1" applyFont="1" applyFill="1" applyBorder="1" applyAlignment="1">
      <alignment horizontal="right"/>
    </xf>
    <xf numFmtId="3" fontId="1" fillId="10" borderId="77" xfId="2" applyNumberFormat="1" applyFont="1" applyFill="1" applyBorder="1" applyAlignment="1">
      <alignment wrapText="1"/>
    </xf>
    <xf numFmtId="0" fontId="0" fillId="9" borderId="36" xfId="0" applyFill="1" applyBorder="1" applyAlignment="1">
      <alignment horizontal="left" vertical="center" indent="1"/>
    </xf>
    <xf numFmtId="0" fontId="0" fillId="6" borderId="22" xfId="0" applyFill="1" applyBorder="1" applyAlignment="1">
      <alignment horizontal="left" vertical="center" indent="2"/>
    </xf>
    <xf numFmtId="0" fontId="0" fillId="6" borderId="23" xfId="0" applyFill="1" applyBorder="1" applyAlignment="1">
      <alignment horizontal="left" vertical="center" indent="2"/>
    </xf>
    <xf numFmtId="0" fontId="0" fillId="6" borderId="25" xfId="0" applyFill="1" applyBorder="1" applyAlignment="1">
      <alignment horizontal="left" vertical="center" indent="2"/>
    </xf>
    <xf numFmtId="0" fontId="1" fillId="3" borderId="23" xfId="0" applyFont="1" applyFill="1" applyBorder="1" applyAlignment="1">
      <alignment horizontal="left" vertical="center" indent="1"/>
    </xf>
    <xf numFmtId="0" fontId="1" fillId="3" borderId="24" xfId="0" applyFont="1" applyFill="1" applyBorder="1" applyAlignment="1">
      <alignment horizontal="left" vertical="center" indent="1"/>
    </xf>
    <xf numFmtId="0" fontId="1" fillId="3" borderId="25" xfId="0" applyFont="1" applyFill="1" applyBorder="1" applyAlignment="1">
      <alignment horizontal="left" vertical="center" indent="1"/>
    </xf>
    <xf numFmtId="0" fontId="4" fillId="6" borderId="22" xfId="0" applyFont="1" applyFill="1" applyBorder="1" applyAlignment="1">
      <alignment horizontal="left" vertical="center" indent="2"/>
    </xf>
    <xf numFmtId="0" fontId="14" fillId="6" borderId="23" xfId="0" applyFont="1" applyFill="1" applyBorder="1" applyAlignment="1">
      <alignment horizontal="left" vertical="center" wrapText="1" indent="1"/>
    </xf>
    <xf numFmtId="0" fontId="14" fillId="6" borderId="25" xfId="0" applyFont="1" applyFill="1" applyBorder="1" applyAlignment="1">
      <alignment horizontal="left" vertical="center" wrapText="1" indent="1"/>
    </xf>
    <xf numFmtId="0" fontId="1" fillId="4" borderId="23" xfId="0" applyFont="1" applyFill="1" applyBorder="1" applyAlignment="1">
      <alignment horizontal="left" vertical="center" indent="1"/>
    </xf>
    <xf numFmtId="0" fontId="1" fillId="4" borderId="24" xfId="0" applyFont="1" applyFill="1" applyBorder="1" applyAlignment="1">
      <alignment horizontal="left" vertical="center" indent="1"/>
    </xf>
    <xf numFmtId="0" fontId="1" fillId="4" borderId="25" xfId="0" applyFont="1" applyFill="1" applyBorder="1" applyAlignment="1">
      <alignment horizontal="left" vertical="center" indent="1"/>
    </xf>
    <xf numFmtId="0" fontId="14" fillId="6" borderId="23"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9" fillId="6" borderId="23" xfId="0" applyFont="1" applyFill="1" applyBorder="1" applyAlignment="1">
      <alignment horizontal="left" vertical="center" indent="1"/>
    </xf>
    <xf numFmtId="0" fontId="9" fillId="6" borderId="25" xfId="0" applyFont="1" applyFill="1" applyBorder="1" applyAlignment="1">
      <alignment horizontal="left" vertical="center" indent="1"/>
    </xf>
    <xf numFmtId="0" fontId="7" fillId="2" borderId="23" xfId="0" applyFont="1" applyFill="1" applyBorder="1" applyAlignment="1">
      <alignment horizontal="left" vertical="center"/>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9" fillId="6" borderId="23" xfId="0" applyFont="1" applyFill="1" applyBorder="1" applyAlignment="1">
      <alignment horizontal="left" vertical="center" wrapText="1" indent="1"/>
    </xf>
    <xf numFmtId="0" fontId="9" fillId="6" borderId="24" xfId="0" applyFont="1" applyFill="1" applyBorder="1" applyAlignment="1">
      <alignment horizontal="left" vertical="center" wrapText="1" indent="1"/>
    </xf>
    <xf numFmtId="0" fontId="9" fillId="6" borderId="25" xfId="0" applyFont="1" applyFill="1" applyBorder="1" applyAlignment="1">
      <alignment horizontal="left" vertical="center" wrapText="1" indent="1"/>
    </xf>
    <xf numFmtId="0" fontId="2" fillId="8" borderId="23" xfId="0" applyFont="1" applyFill="1" applyBorder="1" applyAlignment="1">
      <alignment horizontal="left" vertical="center" indent="1"/>
    </xf>
    <xf numFmtId="0" fontId="2" fillId="8" borderId="25" xfId="0" applyFont="1" applyFill="1" applyBorder="1" applyAlignment="1">
      <alignment horizontal="left" vertical="center" indent="1"/>
    </xf>
    <xf numFmtId="0" fontId="14" fillId="6" borderId="22" xfId="0" applyFont="1" applyFill="1" applyBorder="1" applyAlignment="1">
      <alignment horizontal="left" vertical="center" wrapText="1" indent="1"/>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11" fillId="2" borderId="12" xfId="0" applyFont="1" applyFill="1" applyBorder="1" applyAlignment="1">
      <alignment horizontal="left" vertical="center" wrapText="1" indent="1"/>
    </xf>
    <xf numFmtId="0" fontId="11" fillId="2" borderId="10" xfId="0" applyFont="1" applyFill="1" applyBorder="1" applyAlignment="1">
      <alignment horizontal="left" vertical="center" wrapText="1" indent="1"/>
    </xf>
    <xf numFmtId="0" fontId="11" fillId="2" borderId="11" xfId="0" applyFont="1" applyFill="1" applyBorder="1" applyAlignment="1">
      <alignment horizontal="left" vertical="center" wrapText="1" indent="1"/>
    </xf>
    <xf numFmtId="0" fontId="1" fillId="5" borderId="29" xfId="0" applyFont="1" applyFill="1" applyBorder="1" applyAlignment="1">
      <alignment horizontal="center" vertical="center"/>
    </xf>
    <xf numFmtId="0" fontId="1" fillId="5" borderId="30" xfId="0" applyFont="1" applyFill="1" applyBorder="1" applyAlignment="1">
      <alignment horizontal="center" vertical="center"/>
    </xf>
    <xf numFmtId="0" fontId="1" fillId="5" borderId="31" xfId="0" applyFont="1" applyFill="1" applyBorder="1" applyAlignment="1">
      <alignment horizontal="center" vertical="center"/>
    </xf>
    <xf numFmtId="0" fontId="24" fillId="10" borderId="12" xfId="0" applyFont="1" applyFill="1" applyBorder="1" applyAlignment="1">
      <alignment horizontal="left" vertical="center" wrapText="1" indent="1"/>
    </xf>
    <xf numFmtId="0" fontId="24" fillId="10" borderId="33" xfId="0" applyFont="1" applyFill="1" applyBorder="1" applyAlignment="1">
      <alignment horizontal="left" vertical="center" wrapText="1" indent="1"/>
    </xf>
    <xf numFmtId="0" fontId="1" fillId="4" borderId="34" xfId="0" applyFont="1" applyFill="1" applyBorder="1" applyAlignment="1">
      <alignment horizontal="left" vertical="center" indent="1"/>
    </xf>
    <xf numFmtId="0" fontId="1" fillId="4" borderId="5" xfId="0" applyFont="1" applyFill="1" applyBorder="1" applyAlignment="1">
      <alignment horizontal="left" vertical="center" indent="1"/>
    </xf>
    <xf numFmtId="0" fontId="1" fillId="4" borderId="35" xfId="0" applyFont="1" applyFill="1" applyBorder="1" applyAlignment="1">
      <alignment horizontal="left" vertical="center" indent="1"/>
    </xf>
    <xf numFmtId="0" fontId="1" fillId="3" borderId="32" xfId="0" applyFont="1" applyFill="1" applyBorder="1" applyAlignment="1">
      <alignment horizontal="left" vertical="center" indent="1"/>
    </xf>
    <xf numFmtId="0" fontId="1" fillId="3" borderId="10" xfId="0" applyFont="1" applyFill="1" applyBorder="1" applyAlignment="1">
      <alignment horizontal="left" vertical="center" indent="1"/>
    </xf>
    <xf numFmtId="0" fontId="1" fillId="3" borderId="33" xfId="0" applyFont="1" applyFill="1" applyBorder="1" applyAlignment="1">
      <alignment horizontal="left" vertical="center" indent="1"/>
    </xf>
    <xf numFmtId="0" fontId="16" fillId="10" borderId="12" xfId="0" applyFont="1" applyFill="1" applyBorder="1" applyAlignment="1">
      <alignment horizontal="left" vertical="center" wrapText="1" indent="1"/>
    </xf>
    <xf numFmtId="0" fontId="16" fillId="10" borderId="10" xfId="0" applyFont="1" applyFill="1" applyBorder="1" applyAlignment="1">
      <alignment horizontal="left" vertical="center" wrapText="1" indent="1"/>
    </xf>
    <xf numFmtId="0" fontId="16" fillId="10" borderId="33" xfId="0" applyFont="1" applyFill="1" applyBorder="1" applyAlignment="1">
      <alignment horizontal="left" vertical="center" wrapText="1" indent="1"/>
    </xf>
    <xf numFmtId="0" fontId="13" fillId="10" borderId="12" xfId="0" applyFont="1" applyFill="1" applyBorder="1" applyAlignment="1">
      <alignment horizontal="left" vertical="center" wrapText="1" indent="1"/>
    </xf>
    <xf numFmtId="0" fontId="13" fillId="10" borderId="10" xfId="0" applyFont="1" applyFill="1" applyBorder="1" applyAlignment="1">
      <alignment horizontal="left" vertical="center" wrapText="1" indent="1"/>
    </xf>
    <xf numFmtId="0" fontId="13" fillId="10" borderId="33" xfId="0" applyFont="1" applyFill="1" applyBorder="1" applyAlignment="1">
      <alignment horizontal="left" vertical="center" wrapText="1" indent="1"/>
    </xf>
    <xf numFmtId="0" fontId="1" fillId="5" borderId="1" xfId="0" applyFont="1" applyFill="1" applyBorder="1" applyAlignment="1">
      <alignment horizontal="center" vertical="center"/>
    </xf>
    <xf numFmtId="0" fontId="1" fillId="5" borderId="2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1" fillId="2" borderId="10" xfId="0" applyFont="1" applyFill="1" applyBorder="1" applyAlignment="1">
      <alignment horizontal="left" vertical="center" wrapText="1" indent="2"/>
    </xf>
    <xf numFmtId="0" fontId="11" fillId="2" borderId="11" xfId="0" applyFont="1" applyFill="1" applyBorder="1" applyAlignment="1">
      <alignment horizontal="left" vertical="center" wrapText="1" indent="2"/>
    </xf>
    <xf numFmtId="0" fontId="1" fillId="5" borderId="39" xfId="0" applyFont="1" applyFill="1" applyBorder="1" applyAlignment="1">
      <alignment horizontal="center" vertical="center"/>
    </xf>
    <xf numFmtId="0" fontId="16" fillId="10" borderId="33" xfId="0" applyFont="1" applyFill="1" applyBorder="1" applyAlignment="1">
      <alignment horizontal="left" vertical="center" indent="2"/>
    </xf>
    <xf numFmtId="0" fontId="12" fillId="10" borderId="12" xfId="0" applyFont="1" applyFill="1" applyBorder="1" applyAlignment="1">
      <alignment horizontal="left" vertical="center" wrapText="1" indent="1"/>
    </xf>
    <xf numFmtId="0" fontId="12" fillId="10" borderId="10" xfId="0" applyFont="1" applyFill="1" applyBorder="1" applyAlignment="1">
      <alignment horizontal="left" vertical="center" wrapText="1" indent="1"/>
    </xf>
    <xf numFmtId="0" fontId="12" fillId="10" borderId="33" xfId="0" applyFont="1" applyFill="1" applyBorder="1" applyAlignment="1">
      <alignment horizontal="left" vertical="center" wrapText="1" indent="1"/>
    </xf>
    <xf numFmtId="0" fontId="1" fillId="5" borderId="50" xfId="0" applyFont="1" applyFill="1" applyBorder="1" applyAlignment="1">
      <alignment horizontal="center" vertical="center"/>
    </xf>
    <xf numFmtId="0" fontId="1" fillId="5" borderId="51" xfId="0" applyFont="1" applyFill="1" applyBorder="1" applyAlignment="1">
      <alignment horizontal="center" vertical="center"/>
    </xf>
    <xf numFmtId="0" fontId="1" fillId="5" borderId="52" xfId="0" applyFont="1" applyFill="1" applyBorder="1" applyAlignment="1">
      <alignment horizontal="center"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4" borderId="14"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11" xfId="0" applyFont="1" applyFill="1" applyBorder="1" applyAlignment="1">
      <alignment horizontal="left" vertical="center" indent="1"/>
    </xf>
    <xf numFmtId="0" fontId="1" fillId="4" borderId="13" xfId="0" applyFont="1" applyFill="1" applyBorder="1" applyAlignment="1">
      <alignment horizontal="left" vertical="center" indent="1"/>
    </xf>
    <xf numFmtId="0" fontId="1" fillId="3" borderId="14" xfId="0" applyFont="1" applyFill="1" applyBorder="1" applyAlignment="1">
      <alignment horizontal="left" vertical="center" indent="1"/>
    </xf>
    <xf numFmtId="0" fontId="1" fillId="3" borderId="11" xfId="0" applyFont="1" applyFill="1" applyBorder="1" applyAlignment="1">
      <alignment horizontal="left" vertical="center" indent="1"/>
    </xf>
    <xf numFmtId="0" fontId="1" fillId="3" borderId="13" xfId="0" applyFont="1" applyFill="1" applyBorder="1" applyAlignment="1">
      <alignment horizontal="left" vertical="center" indent="1"/>
    </xf>
    <xf numFmtId="0" fontId="1" fillId="4" borderId="48" xfId="0" applyFont="1" applyFill="1" applyBorder="1" applyAlignment="1">
      <alignment horizontal="left" vertical="center" indent="1"/>
    </xf>
    <xf numFmtId="0" fontId="1" fillId="3" borderId="48" xfId="0" applyFont="1" applyFill="1" applyBorder="1" applyAlignment="1">
      <alignment horizontal="left" vertical="center" indent="1"/>
    </xf>
    <xf numFmtId="0" fontId="3" fillId="2" borderId="14" xfId="0" applyFont="1" applyFill="1" applyBorder="1" applyAlignment="1">
      <alignment horizontal="left" vertical="center"/>
    </xf>
    <xf numFmtId="0" fontId="3" fillId="2" borderId="10" xfId="0" applyFont="1" applyFill="1" applyBorder="1" applyAlignment="1">
      <alignment horizontal="left" vertical="center"/>
    </xf>
    <xf numFmtId="0" fontId="1" fillId="5" borderId="54" xfId="0" applyFont="1" applyFill="1" applyBorder="1" applyAlignment="1">
      <alignment horizontal="center" vertical="center"/>
    </xf>
    <xf numFmtId="0" fontId="1" fillId="10" borderId="41" xfId="0" applyFont="1" applyFill="1" applyBorder="1" applyAlignment="1">
      <alignment horizontal="left" vertical="center" indent="2"/>
    </xf>
    <xf numFmtId="0" fontId="1" fillId="10" borderId="42" xfId="0" applyFont="1" applyFill="1" applyBorder="1" applyAlignment="1">
      <alignment horizontal="left" vertical="center" indent="2"/>
    </xf>
    <xf numFmtId="0" fontId="17" fillId="10" borderId="12"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3" xfId="0" applyFont="1" applyFill="1" applyBorder="1" applyAlignment="1">
      <alignment horizontal="center" vertical="center"/>
    </xf>
    <xf numFmtId="0" fontId="1" fillId="5" borderId="65" xfId="0" applyFont="1" applyFill="1" applyBorder="1" applyAlignment="1">
      <alignment horizontal="center" vertical="center"/>
    </xf>
    <xf numFmtId="0" fontId="1" fillId="5" borderId="66" xfId="0" applyFont="1" applyFill="1" applyBorder="1" applyAlignment="1">
      <alignment horizontal="center" vertical="center"/>
    </xf>
    <xf numFmtId="0" fontId="1" fillId="5" borderId="67" xfId="0" applyFont="1" applyFill="1" applyBorder="1" applyAlignment="1">
      <alignment horizontal="center" vertical="center"/>
    </xf>
    <xf numFmtId="166" fontId="1" fillId="10" borderId="68" xfId="2" applyFont="1" applyFill="1" applyBorder="1" applyAlignment="1">
      <alignment horizontal="left" wrapText="1"/>
    </xf>
    <xf numFmtId="166" fontId="1" fillId="10" borderId="69" xfId="2" applyFont="1" applyFill="1" applyBorder="1" applyAlignment="1">
      <alignment horizontal="left" wrapText="1"/>
    </xf>
    <xf numFmtId="166" fontId="1" fillId="10" borderId="43" xfId="2" applyFont="1" applyFill="1" applyBorder="1" applyAlignment="1">
      <alignment horizontal="left" wrapText="1"/>
    </xf>
    <xf numFmtId="166" fontId="27" fillId="10" borderId="70" xfId="2" applyFont="1" applyFill="1" applyBorder="1" applyAlignment="1">
      <alignment horizontal="center" wrapText="1"/>
    </xf>
    <xf numFmtId="166" fontId="27" fillId="10" borderId="69" xfId="2" applyFont="1" applyFill="1" applyBorder="1" applyAlignment="1">
      <alignment horizontal="center" wrapText="1"/>
    </xf>
    <xf numFmtId="166" fontId="27" fillId="10" borderId="43" xfId="2" applyFont="1" applyFill="1" applyBorder="1" applyAlignment="1">
      <alignment horizontal="center" wrapText="1"/>
    </xf>
    <xf numFmtId="166" fontId="24" fillId="20" borderId="5" xfId="2" applyFont="1" applyFill="1" applyBorder="1" applyAlignment="1">
      <alignment horizontal="center" vertical="center"/>
    </xf>
    <xf numFmtId="166" fontId="24" fillId="3" borderId="12" xfId="2" applyFont="1" applyFill="1" applyBorder="1" applyAlignment="1">
      <alignment horizontal="center" vertical="center"/>
    </xf>
    <xf numFmtId="166" fontId="24" fillId="3" borderId="10" xfId="2" applyFont="1" applyFill="1" applyBorder="1" applyAlignment="1">
      <alignment horizontal="center" vertical="center"/>
    </xf>
    <xf numFmtId="166" fontId="24" fillId="3" borderId="13" xfId="2" applyFont="1" applyFill="1" applyBorder="1" applyAlignment="1">
      <alignment horizontal="center" vertical="center"/>
    </xf>
    <xf numFmtId="166" fontId="24" fillId="21" borderId="12" xfId="2" applyFont="1" applyFill="1" applyBorder="1" applyAlignment="1">
      <alignment horizontal="center" vertical="center"/>
    </xf>
    <xf numFmtId="166" fontId="24" fillId="21" borderId="10" xfId="2" applyFont="1" applyFill="1" applyBorder="1" applyAlignment="1">
      <alignment horizontal="center" vertical="center"/>
    </xf>
    <xf numFmtId="166" fontId="24" fillId="21" borderId="13" xfId="2" applyFont="1" applyFill="1" applyBorder="1" applyAlignment="1">
      <alignment horizontal="center" vertical="center"/>
    </xf>
    <xf numFmtId="166" fontId="24" fillId="22" borderId="5" xfId="2" applyFont="1" applyFill="1" applyBorder="1" applyAlignment="1">
      <alignment horizontal="center" vertical="center" wrapText="1"/>
    </xf>
    <xf numFmtId="0" fontId="28" fillId="22" borderId="5" xfId="0" applyFont="1" applyFill="1" applyBorder="1" applyAlignment="1">
      <alignment horizontal="center" vertical="center"/>
    </xf>
  </cellXfs>
  <cellStyles count="4">
    <cellStyle name="Comma 16" xfId="3" xr:uid="{8D4A6674-F94B-4784-BE6A-A869B1A5CC53}"/>
    <cellStyle name="Currency" xfId="1" builtinId="4"/>
    <cellStyle name="Normal" xfId="0" builtinId="0"/>
    <cellStyle name="Normal 10" xfId="2" xr:uid="{EBCB738A-810B-4530-8CF6-3AFA0E68E503}"/>
  </cellStyles>
  <dxfs count="27">
    <dxf>
      <font>
        <color theme="0"/>
      </font>
    </dxf>
    <dxf>
      <font>
        <color theme="0"/>
      </font>
    </dxf>
    <dxf>
      <fill>
        <patternFill>
          <bgColor rgb="FFFFFF00"/>
        </patternFill>
      </fill>
    </dxf>
    <dxf>
      <font>
        <b/>
        <i val="0"/>
        <color theme="0"/>
      </font>
      <fill>
        <patternFill>
          <bgColor theme="1"/>
        </patternFill>
      </fill>
    </dxf>
    <dxf>
      <font>
        <color theme="0"/>
      </font>
    </dxf>
    <dxf>
      <font>
        <color theme="0"/>
      </font>
    </dxf>
    <dxf>
      <font>
        <color theme="0"/>
      </font>
    </dxf>
    <dxf>
      <font>
        <color theme="0"/>
      </font>
    </dxf>
    <dxf>
      <font>
        <b/>
        <i val="0"/>
        <color theme="0"/>
      </font>
      <fill>
        <patternFill>
          <bgColor theme="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
      <font>
        <b/>
        <i val="0"/>
        <color theme="0"/>
      </font>
      <fill>
        <patternFill>
          <bgColor theme="1"/>
        </patternFill>
      </fill>
    </dxf>
    <dxf>
      <font>
        <color theme="0"/>
      </font>
    </dxf>
    <dxf>
      <font>
        <b/>
        <i val="0"/>
        <color theme="0"/>
      </font>
      <fill>
        <patternFill>
          <bgColor theme="1"/>
        </patternFill>
      </fill>
    </dxf>
    <dxf>
      <font>
        <color theme="0"/>
      </font>
    </dxf>
    <dxf>
      <font>
        <b/>
        <i val="0"/>
        <color theme="0"/>
      </font>
      <fill>
        <patternFill>
          <bgColor theme="1"/>
        </patternFill>
      </fill>
    </dxf>
    <dxf>
      <font>
        <color theme="0"/>
      </font>
    </dxf>
    <dxf>
      <font>
        <color theme="0"/>
      </font>
    </dxf>
    <dxf>
      <font>
        <b/>
        <i val="0"/>
        <color theme="0"/>
      </font>
      <fill>
        <patternFill>
          <bgColor theme="1"/>
        </patternFill>
      </fill>
    </dxf>
    <dxf>
      <font>
        <color theme="0"/>
      </font>
    </dxf>
    <dxf>
      <font>
        <b/>
        <i val="0"/>
        <color theme="0"/>
      </font>
      <fill>
        <patternFill>
          <bgColor theme="1"/>
        </patternFill>
      </fill>
    </dxf>
    <dxf>
      <font>
        <b/>
        <i val="0"/>
        <color theme="0"/>
      </font>
      <fill>
        <patternFill>
          <bgColor theme="1"/>
        </patternFill>
      </fill>
    </dxf>
    <dxf>
      <font>
        <color theme="0"/>
      </font>
    </dxf>
    <dxf>
      <font>
        <b/>
        <i val="0"/>
        <color theme="0"/>
      </font>
      <fill>
        <patternFill>
          <bgColor theme="1"/>
        </patternFill>
      </fill>
    </dxf>
    <dxf>
      <font>
        <color theme="0"/>
      </font>
    </dxf>
  </dxfs>
  <tableStyles count="0" defaultTableStyle="TableStyleMedium2" defaultPivotStyle="PivotStyleLight16"/>
  <colors>
    <mruColors>
      <color rgb="FF00539B"/>
      <color rgb="FFFFFF99"/>
      <color rgb="FF5D2884"/>
      <color rgb="FF807F83"/>
      <color rgb="FFBF311A"/>
      <color rgb="FFE58E1A"/>
      <color rgb="FF754200"/>
      <color rgb="FF949B50"/>
      <color rgb="FF56A0D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Plante Moran">
      <a:dk1>
        <a:sysClr val="windowText" lastClr="000000"/>
      </a:dk1>
      <a:lt1>
        <a:sysClr val="window" lastClr="FFFFFF"/>
      </a:lt1>
      <a:dk2>
        <a:srgbClr val="00539B"/>
      </a:dk2>
      <a:lt2>
        <a:srgbClr val="F2F2F2"/>
      </a:lt2>
      <a:accent1>
        <a:srgbClr val="56A0D3"/>
      </a:accent1>
      <a:accent2>
        <a:srgbClr val="BF311A"/>
      </a:accent2>
      <a:accent3>
        <a:srgbClr val="949B50"/>
      </a:accent3>
      <a:accent4>
        <a:srgbClr val="754200"/>
      </a:accent4>
      <a:accent5>
        <a:srgbClr val="807F83"/>
      </a:accent5>
      <a:accent6>
        <a:srgbClr val="E58E1A"/>
      </a:accent6>
      <a:hlink>
        <a:srgbClr val="00539B"/>
      </a:hlink>
      <a:folHlink>
        <a:srgbClr val="00539B"/>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pageSetUpPr fitToPage="1"/>
  </sheetPr>
  <dimension ref="A1:AA55"/>
  <sheetViews>
    <sheetView showGridLines="0" tabSelected="1" zoomScaleNormal="100" workbookViewId="0">
      <selection activeCell="C11" sqref="C11:D11"/>
    </sheetView>
  </sheetViews>
  <sheetFormatPr defaultColWidth="0" defaultRowHeight="15" customHeight="1" zeroHeight="1" thickTop="1" thickBottom="1"/>
  <cols>
    <col min="1" max="1" width="3.7109375" style="35" customWidth="1"/>
    <col min="2" max="2" width="40.7109375" style="35" customWidth="1"/>
    <col min="3" max="3" width="40.7109375" style="36" customWidth="1"/>
    <col min="4" max="4" width="40.7109375" style="35" customWidth="1"/>
    <col min="5" max="5" width="3.7109375" style="35" customWidth="1"/>
    <col min="6" max="16384" width="9.140625" style="35" hidden="1"/>
  </cols>
  <sheetData>
    <row r="1" spans="2:27" ht="15" customHeight="1" thickTop="1" thickBot="1">
      <c r="AA1" s="35" t="s">
        <v>0</v>
      </c>
    </row>
    <row r="2" spans="2:27" ht="30" customHeight="1" thickTop="1" thickBot="1">
      <c r="B2" s="329" t="s">
        <v>1</v>
      </c>
      <c r="C2" s="330"/>
      <c r="D2" s="331"/>
      <c r="AA2" s="35" t="s">
        <v>2</v>
      </c>
    </row>
    <row r="3" spans="2:27" ht="45" customHeight="1" thickTop="1" thickBot="1">
      <c r="B3" s="37" t="s">
        <v>3</v>
      </c>
      <c r="C3" s="187" t="s">
        <v>4</v>
      </c>
      <c r="D3" s="205" t="s">
        <v>5</v>
      </c>
    </row>
    <row r="4" spans="2:27" ht="15" customHeight="1" thickTop="1" thickBot="1"/>
    <row r="5" spans="2:27" ht="30" customHeight="1" thickTop="1" thickBot="1">
      <c r="B5" s="329" t="s">
        <v>6</v>
      </c>
      <c r="C5" s="330"/>
      <c r="D5" s="331"/>
    </row>
    <row r="6" spans="2:27" ht="30" customHeight="1" thickTop="1" thickBot="1">
      <c r="B6" s="313" t="s">
        <v>7</v>
      </c>
      <c r="C6" s="313"/>
      <c r="D6" s="62" t="s">
        <v>8</v>
      </c>
    </row>
    <row r="7" spans="2:27" ht="30" customHeight="1" thickTop="1" thickBot="1">
      <c r="B7" s="313" t="s">
        <v>9</v>
      </c>
      <c r="C7" s="313"/>
      <c r="D7" s="62"/>
    </row>
    <row r="8" spans="2:27" ht="15" customHeight="1" thickTop="1" thickBot="1"/>
    <row r="9" spans="2:27" ht="15" customHeight="1" thickTop="1" thickBot="1"/>
    <row r="10" spans="2:27" ht="30" customHeight="1" thickTop="1" thickBot="1">
      <c r="B10" s="329" t="s">
        <v>10</v>
      </c>
      <c r="C10" s="330"/>
      <c r="D10" s="331"/>
    </row>
    <row r="11" spans="2:27" ht="15" customHeight="1" thickTop="1" thickBot="1">
      <c r="B11" s="41" t="s">
        <v>11</v>
      </c>
      <c r="C11" s="335" t="s">
        <v>12</v>
      </c>
      <c r="D11" s="336"/>
    </row>
    <row r="12" spans="2:27" ht="30" customHeight="1" thickTop="1" thickBot="1">
      <c r="B12" s="42" t="str">
        <f>'Proposal Summary'!B3</f>
        <v>Proposal Summary</v>
      </c>
      <c r="C12" s="320" t="str">
        <f>'Proposal Summary'!C3</f>
        <v>No data entry is required in the Proposal Summary.  Comments are optional for each Cost Category.</v>
      </c>
      <c r="D12" s="321"/>
    </row>
    <row r="13" spans="2:27" ht="30" customHeight="1" thickTop="1" thickBot="1">
      <c r="B13" s="42" t="s">
        <v>13</v>
      </c>
      <c r="C13" s="320" t="s">
        <v>14</v>
      </c>
      <c r="D13" s="321"/>
    </row>
    <row r="14" spans="2:27" ht="34.5" customHeight="1" thickTop="1" thickBot="1">
      <c r="B14" s="42" t="s">
        <v>15</v>
      </c>
      <c r="C14" s="320" t="s">
        <v>16</v>
      </c>
      <c r="D14" s="321"/>
    </row>
    <row r="15" spans="2:27" ht="39.950000000000003" customHeight="1" thickTop="1" thickBot="1">
      <c r="B15" s="42" t="str">
        <f>'Application Software'!B3</f>
        <v>Software</v>
      </c>
      <c r="C15" s="320" t="str">
        <f>'Application Software'!C3</f>
        <v>Please complete One-Time and Ongoing Annual Software Costs, indicating any additional info or 'No Bid' in the Comments column.  Additional proposed modules can be added in the 'Module Summary' Tab.</v>
      </c>
      <c r="D15" s="321"/>
    </row>
    <row r="16" spans="2:27" ht="35.1" customHeight="1" thickTop="1" thickBot="1">
      <c r="B16" s="42" t="str">
        <f>'Ancillary Hardware'!B3</f>
        <v>Ancillary Hardware</v>
      </c>
      <c r="C16" s="320" t="str">
        <f>'Ancillary Hardware'!C3</f>
        <v>Please add any additional required/optional Ancillary Hardware proposed including the Required Quantity, Unit Price, and related Ongoing Annual Cost, if applicable.</v>
      </c>
      <c r="D16" s="321"/>
    </row>
    <row r="17" spans="2:4" ht="39.950000000000003" customHeight="1" thickTop="1" thickBot="1">
      <c r="B17" s="42" t="str">
        <f>'Implementation Services'!B3</f>
        <v>Implementation Services</v>
      </c>
      <c r="C17" s="320" t="str">
        <f>'Implementation Services'!C3</f>
        <v>Please complete the Estimated Hours and Hourly Rate for Implementation Services, indicating any additional info or 'No Bid' in the Comments column.  Additional proposed modules can be added in the 'Module Summary' Tab.</v>
      </c>
      <c r="D17" s="321"/>
    </row>
    <row r="18" spans="2:4" ht="39.950000000000003" customHeight="1" thickTop="1" thickBot="1">
      <c r="B18" s="42" t="str">
        <f>Training!B3</f>
        <v>Training Services</v>
      </c>
      <c r="C18" s="320" t="str">
        <f>Training!D3</f>
        <v>Please complete the Estimated Hours and Hourly Rate for Training Services, indicating any additional info or 'No Bid' in the Comments column.  Additional proposed modules can be added in the 'Module Summary' Tab.</v>
      </c>
      <c r="D18" s="321"/>
    </row>
    <row r="19" spans="2:4" ht="39.950000000000003" customHeight="1" thickTop="1" thickBot="1">
      <c r="B19" s="42" t="str">
        <f>'Data Conversion Services'!B3</f>
        <v>Data Conversion Services</v>
      </c>
      <c r="C19" s="320" t="str">
        <f>'Data Conversion Services'!D3</f>
        <v>Please complete the Conversion Code, Estimated Hours, and Hourly Rate to perform the following Data Conversion Services.</v>
      </c>
      <c r="D19" s="321"/>
    </row>
    <row r="20" spans="2:4" ht="35.1" customHeight="1" thickTop="1" thickBot="1">
      <c r="B20" s="42" t="str">
        <f>Interfaces!B3</f>
        <v>Interfaces</v>
      </c>
      <c r="C20" s="320" t="str">
        <f>Interfaces!D3</f>
        <v>Please complete the Estimated Hours, Hourly Rate, and Ongoing Annual Cost, if applicable, to develop the following Interfaces, indicating any additional info or 'No Bid' in the Comments column.</v>
      </c>
      <c r="D20" s="321"/>
    </row>
    <row r="21" spans="2:4" ht="39.950000000000003" customHeight="1" thickTop="1" thickBot="1">
      <c r="B21" s="42" t="str">
        <f>Modifications!B3</f>
        <v>Modifications</v>
      </c>
      <c r="C21" s="337" t="str">
        <f>Modifications!D3</f>
        <v>Please add the Estimated Hours, Hourly Rate, and Ongoing Annual Cost, if applicable, to perform any required/optional Modifications.   The related Module and Spec # should be noted.</v>
      </c>
      <c r="D21" s="337"/>
    </row>
    <row r="22" spans="2:4" ht="39.950000000000003" customHeight="1" thickTop="1" thickBot="1">
      <c r="B22" s="42" t="str">
        <f>'Other Implementation Services'!B3</f>
        <v>Other Implementation Services</v>
      </c>
      <c r="C22" s="337" t="str">
        <f>'Other Implementation Services'!C3</f>
        <v>Please add any Other Implementation Services  proposed including the Estimated Hours and Hourly Rate. Vendors may define additional items as desired.</v>
      </c>
      <c r="D22" s="337"/>
    </row>
    <row r="23" spans="2:4" ht="35.1" customHeight="1" thickTop="1" thickBot="1">
      <c r="B23" s="42" t="str">
        <f>Optional!B3</f>
        <v>Optional Software and Services</v>
      </c>
      <c r="C23" s="325" t="str">
        <f>Optional!D3</f>
        <v>Please include any optional software and services within this tab, including Estimated Hours and Hourly Rate as applicable. Specify the type of optional item under Type.</v>
      </c>
      <c r="D23" s="326"/>
    </row>
    <row r="24" spans="2:4" ht="15" customHeight="1" thickTop="1" thickBot="1">
      <c r="B24" s="38"/>
      <c r="C24" s="39"/>
      <c r="D24" s="40"/>
    </row>
    <row r="25" spans="2:4" ht="30" customHeight="1" thickTop="1" thickBot="1">
      <c r="B25" s="329" t="s">
        <v>17</v>
      </c>
      <c r="C25" s="330"/>
      <c r="D25" s="331"/>
    </row>
    <row r="26" spans="2:4" ht="30" customHeight="1" thickTop="1" thickBot="1">
      <c r="B26" s="322" t="s">
        <v>18</v>
      </c>
      <c r="C26" s="323"/>
      <c r="D26" s="324"/>
    </row>
    <row r="27" spans="2:4" ht="30" customHeight="1" thickTop="1" thickBot="1">
      <c r="B27" s="313" t="s">
        <v>19</v>
      </c>
      <c r="C27" s="313"/>
      <c r="D27" s="188"/>
    </row>
    <row r="28" spans="2:4" ht="30" customHeight="1" thickTop="1" thickBot="1">
      <c r="B28" s="313" t="s">
        <v>20</v>
      </c>
      <c r="C28" s="313"/>
      <c r="D28" s="188"/>
    </row>
    <row r="29" spans="2:4" ht="30" customHeight="1" thickTop="1" thickBot="1">
      <c r="B29" s="313" t="s">
        <v>21</v>
      </c>
      <c r="C29" s="313"/>
      <c r="D29" s="188"/>
    </row>
    <row r="30" spans="2:4" ht="30" customHeight="1" thickTop="1" thickBot="1">
      <c r="B30" s="313" t="s">
        <v>22</v>
      </c>
      <c r="C30" s="319"/>
      <c r="D30" s="188"/>
    </row>
    <row r="31" spans="2:4" ht="30" customHeight="1" thickTop="1" thickBot="1">
      <c r="B31" s="313" t="s">
        <v>23</v>
      </c>
      <c r="C31" s="319"/>
      <c r="D31" s="188"/>
    </row>
    <row r="32" spans="2:4" ht="30" customHeight="1" thickTop="1" thickBot="1">
      <c r="B32" s="316" t="s">
        <v>24</v>
      </c>
      <c r="C32" s="317"/>
      <c r="D32" s="318"/>
    </row>
    <row r="33" spans="2:4" ht="30" customHeight="1" thickTop="1" thickBot="1">
      <c r="B33" s="314" t="s">
        <v>19</v>
      </c>
      <c r="C33" s="315"/>
      <c r="D33" s="188"/>
    </row>
    <row r="34" spans="2:4" ht="30" customHeight="1" thickTop="1" thickBot="1">
      <c r="B34" s="314" t="s">
        <v>25</v>
      </c>
      <c r="C34" s="315"/>
      <c r="D34" s="188"/>
    </row>
    <row r="35" spans="2:4" ht="30" customHeight="1" thickTop="1" thickBot="1">
      <c r="B35" s="313" t="s">
        <v>21</v>
      </c>
      <c r="C35" s="313"/>
      <c r="D35" s="188"/>
    </row>
    <row r="36" spans="2:4" ht="30" customHeight="1" thickTop="1" thickBot="1">
      <c r="B36" s="313" t="s">
        <v>22</v>
      </c>
      <c r="C36" s="319"/>
      <c r="D36" s="188"/>
    </row>
    <row r="37" spans="2:4" ht="30" customHeight="1" thickTop="1" thickBot="1">
      <c r="B37" s="313" t="s">
        <v>23</v>
      </c>
      <c r="C37" s="319"/>
      <c r="D37" s="188"/>
    </row>
    <row r="38" spans="2:4" ht="15" customHeight="1" thickTop="1" thickBot="1"/>
    <row r="39" spans="2:4" ht="30" hidden="1" customHeight="1" thickTop="1" thickBot="1">
      <c r="B39" s="329" t="s">
        <v>26</v>
      </c>
      <c r="C39" s="330"/>
      <c r="D39" s="331"/>
    </row>
    <row r="40" spans="2:4" ht="39.950000000000003" hidden="1" customHeight="1" thickTop="1" thickBot="1">
      <c r="B40" s="332" t="s">
        <v>27</v>
      </c>
      <c r="C40" s="333"/>
      <c r="D40" s="334"/>
    </row>
    <row r="41" spans="2:4" ht="30" hidden="1" customHeight="1" thickTop="1" thickBot="1">
      <c r="B41" s="327" t="str">
        <f>"Change cell to right to " &amp; AA2 &amp; " before printing:"</f>
        <v>Change cell to right to Hide Required/Optional Fields before printing:</v>
      </c>
      <c r="C41" s="328"/>
      <c r="D41" s="62" t="s">
        <v>0</v>
      </c>
    </row>
    <row r="49" ht="15" customHeight="1" thickTop="1" thickBot="1"/>
    <row r="54" ht="15" hidden="1" customHeight="1"/>
    <row r="55" ht="15" hidden="1" customHeight="1"/>
  </sheetData>
  <sheetProtection formatCells="0" formatRows="0"/>
  <mergeCells count="34">
    <mergeCell ref="B2:D2"/>
    <mergeCell ref="B5:D5"/>
    <mergeCell ref="B25:D25"/>
    <mergeCell ref="B10:D10"/>
    <mergeCell ref="C11:D11"/>
    <mergeCell ref="C12:D12"/>
    <mergeCell ref="C13:D13"/>
    <mergeCell ref="C15:D15"/>
    <mergeCell ref="C16:D16"/>
    <mergeCell ref="C17:D17"/>
    <mergeCell ref="C21:D21"/>
    <mergeCell ref="C22:D22"/>
    <mergeCell ref="B6:C6"/>
    <mergeCell ref="C19:D19"/>
    <mergeCell ref="C14:D14"/>
    <mergeCell ref="C18:D18"/>
    <mergeCell ref="B41:C41"/>
    <mergeCell ref="B39:D39"/>
    <mergeCell ref="B40:D40"/>
    <mergeCell ref="B33:C33"/>
    <mergeCell ref="B36:C36"/>
    <mergeCell ref="B37:C37"/>
    <mergeCell ref="B7:C7"/>
    <mergeCell ref="B34:C34"/>
    <mergeCell ref="B35:C35"/>
    <mergeCell ref="B32:D32"/>
    <mergeCell ref="B30:C30"/>
    <mergeCell ref="C20:D20"/>
    <mergeCell ref="B27:C27"/>
    <mergeCell ref="B26:D26"/>
    <mergeCell ref="C23:D23"/>
    <mergeCell ref="B31:C31"/>
    <mergeCell ref="B28:C28"/>
    <mergeCell ref="B29:C29"/>
  </mergeCells>
  <dataValidations count="3">
    <dataValidation type="list" allowBlank="1" showInputMessage="1" showErrorMessage="1" sqref="D41" xr:uid="{00000000-0002-0000-0000-000000000000}">
      <formula1>AA1:AA2</formula1>
    </dataValidation>
    <dataValidation type="decimal" operator="greaterThanOrEqual" allowBlank="1" showErrorMessage="1" errorTitle="Invalid Entry" error="Please enter numeric values only and type any text in the comments column of the Proposal Summary tab." sqref="D27:D31 D33:D37" xr:uid="{00000000-0002-0000-0000-000001000000}">
      <formula1>0</formula1>
    </dataValidation>
    <dataValidation type="list" allowBlank="1" showInputMessage="1" showErrorMessage="1" sqref="D7" xr:uid="{7B0CD977-7414-4D78-9CB1-940E46F77244}">
      <formula1>"Perpetual, Subscription (SaaS)"</formula1>
    </dataValidation>
  </dataValidations>
  <printOptions horizontalCentered="1" verticalCentered="1"/>
  <pageMargins left="0.7" right="0.7" top="0.75" bottom="0.75" header="0.3" footer="0.3"/>
  <pageSetup scale="6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539B"/>
    <pageSetUpPr fitToPage="1"/>
  </sheetPr>
  <dimension ref="A1:L40"/>
  <sheetViews>
    <sheetView showGridLines="0" zoomScaleNormal="100" workbookViewId="0">
      <pane ySplit="4" topLeftCell="A5" activePane="bottomLeft" state="frozen"/>
      <selection pane="bottomLeft" activeCell="C3" sqref="C3:E3"/>
      <selection activeCell="C3" sqref="C3:E3"/>
    </sheetView>
  </sheetViews>
  <sheetFormatPr defaultColWidth="0" defaultRowHeight="15" zeroHeight="1"/>
  <cols>
    <col min="1" max="1" width="3.7109375" style="141" customWidth="1"/>
    <col min="2" max="2" width="10.7109375" style="1" customWidth="1"/>
    <col min="3" max="3" width="25.7109375" style="1" customWidth="1"/>
    <col min="4" max="4" width="20.7109375" style="1" customWidth="1"/>
    <col min="5" max="5" width="10.85546875" style="1" customWidth="1"/>
    <col min="6" max="6" width="20.7109375" style="1" customWidth="1"/>
    <col min="7" max="10" width="12.7109375" style="1" customWidth="1"/>
    <col min="11" max="11" width="30.7109375" style="1" customWidth="1"/>
    <col min="12" max="12" width="3.7109375" style="141" customWidth="1"/>
    <col min="13" max="16384" width="9.140625" style="1" hidden="1"/>
  </cols>
  <sheetData>
    <row r="1" spans="1:12" s="143" customFormat="1" ht="15.75" thickBot="1">
      <c r="A1" s="142"/>
      <c r="L1" s="144"/>
    </row>
    <row r="2" spans="1:12" ht="20.100000000000001" customHeight="1">
      <c r="B2" s="361" t="str">
        <f>'Vendor Checklist'!D6</f>
        <v>Vendor Name</v>
      </c>
      <c r="C2" s="363"/>
      <c r="D2" s="363"/>
      <c r="E2" s="363"/>
      <c r="F2" s="363"/>
      <c r="G2" s="363"/>
      <c r="H2" s="363"/>
      <c r="I2" s="363"/>
      <c r="J2" s="363"/>
      <c r="K2" s="364"/>
    </row>
    <row r="3" spans="1:12" ht="30" customHeight="1">
      <c r="B3" s="387" t="s">
        <v>138</v>
      </c>
      <c r="C3" s="388"/>
      <c r="D3" s="341" t="str">
        <f>"Please complete the Estimated Hours, Hourly Rate, and Ongoing Annual Cost, if applicable, to develop the following " &amp; B3 &amp; ", indicating any additional info or 'No Bid' in the Comments column."</f>
        <v>Please complete the Estimated Hours, Hourly Rate, and Ongoing Annual Cost, if applicable, to develop the following Interfaces, indicating any additional info or 'No Bid' in the Comments column.</v>
      </c>
      <c r="E3" s="342"/>
      <c r="F3" s="342"/>
      <c r="G3" s="342"/>
      <c r="H3" s="342"/>
      <c r="I3" s="342"/>
      <c r="J3" s="342"/>
      <c r="K3" s="343"/>
    </row>
    <row r="4" spans="1:12" ht="30" customHeight="1">
      <c r="B4" s="14" t="s">
        <v>139</v>
      </c>
      <c r="C4" s="7" t="s">
        <v>140</v>
      </c>
      <c r="D4" s="7" t="s">
        <v>141</v>
      </c>
      <c r="E4" s="7" t="s">
        <v>142</v>
      </c>
      <c r="F4" s="7" t="s">
        <v>143</v>
      </c>
      <c r="G4" s="6" t="s">
        <v>96</v>
      </c>
      <c r="H4" s="6" t="s">
        <v>97</v>
      </c>
      <c r="I4" s="6" t="s">
        <v>30</v>
      </c>
      <c r="J4" s="6" t="s">
        <v>31</v>
      </c>
      <c r="K4" s="25" t="s">
        <v>32</v>
      </c>
    </row>
    <row r="5" spans="1:12">
      <c r="B5" s="378" t="str">
        <f>'Proposal Summary'!B5</f>
        <v>Core</v>
      </c>
      <c r="C5" s="379"/>
      <c r="D5" s="379"/>
      <c r="E5" s="385"/>
      <c r="F5" s="379"/>
      <c r="G5" s="379"/>
      <c r="H5" s="379"/>
      <c r="I5" s="379"/>
      <c r="J5" s="379"/>
      <c r="K5" s="380"/>
    </row>
    <row r="6" spans="1:12">
      <c r="B6" s="49">
        <v>1</v>
      </c>
      <c r="C6" s="50" t="s">
        <v>144</v>
      </c>
      <c r="D6" s="167" t="s">
        <v>145</v>
      </c>
      <c r="E6" s="169" t="s">
        <v>146</v>
      </c>
      <c r="F6" s="168" t="s">
        <v>147</v>
      </c>
      <c r="G6" s="66"/>
      <c r="H6" s="67"/>
      <c r="I6" s="51">
        <f>IF(ISNUMBER(G6*H6),G6*H6,"N/A")</f>
        <v>0</v>
      </c>
      <c r="J6" s="67"/>
      <c r="K6" s="196"/>
    </row>
    <row r="7" spans="1:12" ht="30">
      <c r="B7" s="49">
        <v>2</v>
      </c>
      <c r="C7" s="50" t="s">
        <v>148</v>
      </c>
      <c r="D7" s="167" t="s">
        <v>149</v>
      </c>
      <c r="E7" s="169" t="s">
        <v>146</v>
      </c>
      <c r="F7" s="168" t="s">
        <v>150</v>
      </c>
      <c r="G7" s="66"/>
      <c r="H7" s="67"/>
      <c r="I7" s="51">
        <f t="shared" ref="I7:I20" si="0">IF(ISNUMBER(G7*H7),G7*H7,"N/A")</f>
        <v>0</v>
      </c>
      <c r="J7" s="67"/>
      <c r="K7" s="196"/>
    </row>
    <row r="8" spans="1:12" ht="30">
      <c r="B8" s="49">
        <v>3</v>
      </c>
      <c r="C8" s="50" t="s">
        <v>148</v>
      </c>
      <c r="D8" s="167" t="s">
        <v>151</v>
      </c>
      <c r="E8" s="169" t="s">
        <v>146</v>
      </c>
      <c r="F8" s="168" t="s">
        <v>150</v>
      </c>
      <c r="G8" s="66"/>
      <c r="H8" s="67"/>
      <c r="I8" s="51">
        <f t="shared" si="0"/>
        <v>0</v>
      </c>
      <c r="J8" s="67"/>
      <c r="K8" s="196"/>
    </row>
    <row r="9" spans="1:12" ht="30">
      <c r="B9" s="49">
        <v>4</v>
      </c>
      <c r="C9" s="50" t="s">
        <v>152</v>
      </c>
      <c r="D9" s="167" t="s">
        <v>153</v>
      </c>
      <c r="E9" s="169" t="s">
        <v>146</v>
      </c>
      <c r="F9" s="168" t="s">
        <v>154</v>
      </c>
      <c r="G9" s="66"/>
      <c r="H9" s="67"/>
      <c r="I9" s="51">
        <f t="shared" si="0"/>
        <v>0</v>
      </c>
      <c r="J9" s="67"/>
      <c r="K9" s="196"/>
    </row>
    <row r="10" spans="1:12" ht="90">
      <c r="B10" s="49">
        <v>5</v>
      </c>
      <c r="C10" s="50" t="s">
        <v>155</v>
      </c>
      <c r="D10" s="167" t="s">
        <v>156</v>
      </c>
      <c r="E10" s="169" t="s">
        <v>146</v>
      </c>
      <c r="F10" s="168" t="s">
        <v>145</v>
      </c>
      <c r="G10" s="66"/>
      <c r="H10" s="67"/>
      <c r="I10" s="51">
        <f t="shared" si="0"/>
        <v>0</v>
      </c>
      <c r="J10" s="67"/>
      <c r="K10" s="196"/>
    </row>
    <row r="11" spans="1:12" ht="15" customHeight="1">
      <c r="B11" s="49">
        <v>6</v>
      </c>
      <c r="C11" s="50" t="s">
        <v>157</v>
      </c>
      <c r="D11" s="167" t="s">
        <v>158</v>
      </c>
      <c r="E11" s="169" t="s">
        <v>146</v>
      </c>
      <c r="F11" s="168" t="s">
        <v>145</v>
      </c>
      <c r="G11" s="66"/>
      <c r="H11" s="67"/>
      <c r="I11" s="51">
        <f t="shared" si="0"/>
        <v>0</v>
      </c>
      <c r="J11" s="67"/>
      <c r="K11" s="196"/>
    </row>
    <row r="12" spans="1:12" ht="30">
      <c r="B12" s="49">
        <v>7</v>
      </c>
      <c r="C12" s="50" t="s">
        <v>148</v>
      </c>
      <c r="D12" s="167" t="s">
        <v>159</v>
      </c>
      <c r="E12" s="169" t="s">
        <v>146</v>
      </c>
      <c r="F12" s="168" t="s">
        <v>150</v>
      </c>
      <c r="G12" s="66"/>
      <c r="H12" s="67"/>
      <c r="I12" s="51">
        <f t="shared" si="0"/>
        <v>0</v>
      </c>
      <c r="J12" s="67"/>
      <c r="K12" s="196"/>
    </row>
    <row r="13" spans="1:12" ht="30">
      <c r="B13" s="49">
        <v>8</v>
      </c>
      <c r="C13" s="50" t="s">
        <v>148</v>
      </c>
      <c r="D13" s="167" t="s">
        <v>160</v>
      </c>
      <c r="E13" s="169" t="s">
        <v>146</v>
      </c>
      <c r="F13" s="168" t="s">
        <v>150</v>
      </c>
      <c r="G13" s="66"/>
      <c r="H13" s="67"/>
      <c r="I13" s="51">
        <f t="shared" si="0"/>
        <v>0</v>
      </c>
      <c r="J13" s="67"/>
      <c r="K13" s="196"/>
    </row>
    <row r="14" spans="1:12">
      <c r="B14" s="49">
        <v>9</v>
      </c>
      <c r="C14" s="50"/>
      <c r="D14" s="167"/>
      <c r="E14" s="171"/>
      <c r="F14" s="168"/>
      <c r="G14" s="66"/>
      <c r="H14" s="67"/>
      <c r="I14" s="51">
        <f t="shared" si="0"/>
        <v>0</v>
      </c>
      <c r="J14" s="67"/>
      <c r="K14" s="196"/>
    </row>
    <row r="15" spans="1:12">
      <c r="B15" s="49">
        <v>10</v>
      </c>
      <c r="C15" s="50"/>
      <c r="D15" s="167"/>
      <c r="E15" s="171"/>
      <c r="F15" s="168"/>
      <c r="G15" s="66"/>
      <c r="H15" s="67"/>
      <c r="I15" s="51">
        <f t="shared" si="0"/>
        <v>0</v>
      </c>
      <c r="J15" s="67"/>
      <c r="K15" s="196"/>
    </row>
    <row r="16" spans="1:12">
      <c r="B16" s="49">
        <v>11</v>
      </c>
      <c r="C16" s="50"/>
      <c r="D16" s="167"/>
      <c r="E16" s="171"/>
      <c r="F16" s="168"/>
      <c r="G16" s="66"/>
      <c r="H16" s="67"/>
      <c r="I16" s="51">
        <f t="shared" si="0"/>
        <v>0</v>
      </c>
      <c r="J16" s="67"/>
      <c r="K16" s="196"/>
    </row>
    <row r="17" spans="2:11">
      <c r="B17" s="49">
        <v>12</v>
      </c>
      <c r="C17" s="50"/>
      <c r="D17" s="167"/>
      <c r="E17" s="170"/>
      <c r="F17" s="168"/>
      <c r="G17" s="66"/>
      <c r="H17" s="67"/>
      <c r="I17" s="51">
        <f t="shared" si="0"/>
        <v>0</v>
      </c>
      <c r="J17" s="67"/>
      <c r="K17" s="196"/>
    </row>
    <row r="18" spans="2:11">
      <c r="B18" s="49">
        <v>13</v>
      </c>
      <c r="C18" s="50"/>
      <c r="D18" s="167"/>
      <c r="E18" s="172"/>
      <c r="F18" s="168"/>
      <c r="G18" s="66"/>
      <c r="H18" s="67"/>
      <c r="I18" s="51">
        <f t="shared" si="0"/>
        <v>0</v>
      </c>
      <c r="J18" s="67"/>
      <c r="K18" s="196"/>
    </row>
    <row r="19" spans="2:11">
      <c r="B19" s="49">
        <v>14</v>
      </c>
      <c r="C19" s="50"/>
      <c r="D19" s="167"/>
      <c r="E19" s="172"/>
      <c r="F19" s="168"/>
      <c r="G19" s="66"/>
      <c r="H19" s="67"/>
      <c r="I19" s="51">
        <f t="shared" si="0"/>
        <v>0</v>
      </c>
      <c r="J19" s="67"/>
      <c r="K19" s="196"/>
    </row>
    <row r="20" spans="2:11">
      <c r="B20" s="49">
        <v>15</v>
      </c>
      <c r="C20" s="50"/>
      <c r="D20" s="167"/>
      <c r="E20" s="172"/>
      <c r="F20" s="168"/>
      <c r="G20" s="66"/>
      <c r="H20" s="67"/>
      <c r="I20" s="51">
        <f t="shared" si="0"/>
        <v>0</v>
      </c>
      <c r="J20" s="67"/>
      <c r="K20" s="196"/>
    </row>
    <row r="21" spans="2:11">
      <c r="B21" s="378" t="str">
        <f>'Proposal Summary'!B18</f>
        <v>Subtotal - Core Components</v>
      </c>
      <c r="C21" s="379"/>
      <c r="D21" s="379"/>
      <c r="E21" s="379"/>
      <c r="F21" s="381"/>
      <c r="G21" s="27">
        <f ca="1">SUM(G6:OFFSET(G21,-1,0))</f>
        <v>0</v>
      </c>
      <c r="H21" s="18"/>
      <c r="I21" s="18">
        <f ca="1">SUM(I6:OFFSET(I21,-1,0))</f>
        <v>0</v>
      </c>
      <c r="J21" s="18">
        <f ca="1">SUM(J6:OFFSET(J21,-1,0))</f>
        <v>0</v>
      </c>
      <c r="K21" s="120"/>
    </row>
    <row r="22" spans="2:11">
      <c r="B22" s="382" t="str">
        <f>'Proposal Summary'!B19</f>
        <v>Expanded</v>
      </c>
      <c r="C22" s="386"/>
      <c r="D22" s="386"/>
      <c r="E22" s="386"/>
      <c r="F22" s="386"/>
      <c r="G22" s="353"/>
      <c r="H22" s="353"/>
      <c r="I22" s="353"/>
      <c r="J22" s="353"/>
      <c r="K22" s="383"/>
    </row>
    <row r="23" spans="2:11">
      <c r="B23" s="49">
        <v>1</v>
      </c>
      <c r="C23" s="174"/>
      <c r="D23" s="174"/>
      <c r="E23" s="175"/>
      <c r="F23" s="176"/>
      <c r="G23" s="173"/>
      <c r="H23" s="67"/>
      <c r="I23" s="51">
        <f>IF(ISNUMBER(G23*H23),G23*H23,"N/A")</f>
        <v>0</v>
      </c>
      <c r="J23" s="67"/>
      <c r="K23" s="196"/>
    </row>
    <row r="24" spans="2:11">
      <c r="B24" s="61">
        <v>2</v>
      </c>
      <c r="C24" s="174"/>
      <c r="D24" s="174"/>
      <c r="E24" s="177"/>
      <c r="F24" s="178"/>
      <c r="G24" s="173"/>
      <c r="H24" s="67"/>
      <c r="I24" s="51">
        <f>IF(ISNUMBER(G24*H24),G24*H24,"N/A")</f>
        <v>0</v>
      </c>
      <c r="J24" s="67"/>
      <c r="K24" s="196"/>
    </row>
    <row r="25" spans="2:11">
      <c r="B25" s="61">
        <v>3</v>
      </c>
      <c r="C25" s="174"/>
      <c r="D25" s="174"/>
      <c r="E25" s="177"/>
      <c r="F25" s="178"/>
      <c r="G25" s="173"/>
      <c r="H25" s="67"/>
      <c r="I25" s="51">
        <f>IF(ISNUMBER(G25*H25),G25*H25,"N/A")</f>
        <v>0</v>
      </c>
      <c r="J25" s="67"/>
      <c r="K25" s="196"/>
    </row>
    <row r="26" spans="2:11">
      <c r="B26" s="61">
        <v>4</v>
      </c>
      <c r="C26" s="174"/>
      <c r="D26" s="174"/>
      <c r="E26" s="177"/>
      <c r="F26" s="178"/>
      <c r="G26" s="173"/>
      <c r="H26" s="67"/>
      <c r="I26" s="51">
        <f t="shared" ref="I26:I37" si="1">IF(ISNUMBER(G26*H26),G26*H26,"N/A")</f>
        <v>0</v>
      </c>
      <c r="J26" s="67"/>
      <c r="K26" s="196"/>
    </row>
    <row r="27" spans="2:11">
      <c r="B27" s="61">
        <v>5</v>
      </c>
      <c r="C27" s="174"/>
      <c r="D27" s="174"/>
      <c r="E27" s="177"/>
      <c r="F27" s="178"/>
      <c r="G27" s="173"/>
      <c r="H27" s="67"/>
      <c r="I27" s="51">
        <f t="shared" si="1"/>
        <v>0</v>
      </c>
      <c r="J27" s="67"/>
      <c r="K27" s="196"/>
    </row>
    <row r="28" spans="2:11">
      <c r="B28" s="61">
        <v>6</v>
      </c>
      <c r="C28" s="174"/>
      <c r="D28" s="174"/>
      <c r="E28" s="177"/>
      <c r="F28" s="178"/>
      <c r="G28" s="173"/>
      <c r="H28" s="67"/>
      <c r="I28" s="51">
        <f t="shared" si="1"/>
        <v>0</v>
      </c>
      <c r="J28" s="67"/>
      <c r="K28" s="196"/>
    </row>
    <row r="29" spans="2:11">
      <c r="B29" s="61">
        <v>7</v>
      </c>
      <c r="C29" s="174"/>
      <c r="D29" s="174"/>
      <c r="E29" s="179"/>
      <c r="F29" s="178"/>
      <c r="G29" s="173"/>
      <c r="H29" s="67"/>
      <c r="I29" s="51">
        <f t="shared" si="1"/>
        <v>0</v>
      </c>
      <c r="J29" s="67"/>
      <c r="K29" s="196"/>
    </row>
    <row r="30" spans="2:11">
      <c r="B30" s="61">
        <v>8</v>
      </c>
      <c r="C30" s="174"/>
      <c r="D30" s="174"/>
      <c r="E30" s="177"/>
      <c r="F30" s="178"/>
      <c r="G30" s="173"/>
      <c r="H30" s="67"/>
      <c r="I30" s="51">
        <f t="shared" si="1"/>
        <v>0</v>
      </c>
      <c r="J30" s="67"/>
      <c r="K30" s="196"/>
    </row>
    <row r="31" spans="2:11">
      <c r="B31" s="61">
        <v>9</v>
      </c>
      <c r="C31" s="174"/>
      <c r="D31" s="174"/>
      <c r="E31" s="179"/>
      <c r="F31" s="178"/>
      <c r="G31" s="173"/>
      <c r="H31" s="67"/>
      <c r="I31" s="51">
        <f t="shared" si="1"/>
        <v>0</v>
      </c>
      <c r="J31" s="67"/>
      <c r="K31" s="196"/>
    </row>
    <row r="32" spans="2:11">
      <c r="B32" s="61">
        <v>10</v>
      </c>
      <c r="C32" s="174"/>
      <c r="D32" s="174"/>
      <c r="E32" s="177"/>
      <c r="F32" s="178"/>
      <c r="G32" s="173"/>
      <c r="H32" s="67"/>
      <c r="I32" s="51">
        <f t="shared" si="1"/>
        <v>0</v>
      </c>
      <c r="J32" s="67"/>
      <c r="K32" s="196"/>
    </row>
    <row r="33" spans="1:12">
      <c r="B33" s="61">
        <v>11</v>
      </c>
      <c r="C33" s="174"/>
      <c r="D33" s="174"/>
      <c r="E33" s="175"/>
      <c r="F33" s="176"/>
      <c r="G33" s="173"/>
      <c r="H33" s="67"/>
      <c r="I33" s="51">
        <f t="shared" si="1"/>
        <v>0</v>
      </c>
      <c r="J33" s="67"/>
      <c r="K33" s="196"/>
    </row>
    <row r="34" spans="1:12">
      <c r="B34" s="61">
        <v>12</v>
      </c>
      <c r="C34" s="174"/>
      <c r="D34" s="174"/>
      <c r="E34" s="179"/>
      <c r="F34" s="178"/>
      <c r="G34" s="173"/>
      <c r="H34" s="67"/>
      <c r="I34" s="51">
        <f t="shared" si="1"/>
        <v>0</v>
      </c>
      <c r="J34" s="67"/>
      <c r="K34" s="196"/>
    </row>
    <row r="35" spans="1:12">
      <c r="B35" s="61">
        <v>13</v>
      </c>
      <c r="C35" s="174"/>
      <c r="D35" s="174"/>
      <c r="E35" s="179"/>
      <c r="F35" s="178"/>
      <c r="G35" s="173"/>
      <c r="H35" s="67"/>
      <c r="I35" s="51">
        <f t="shared" si="1"/>
        <v>0</v>
      </c>
      <c r="J35" s="67"/>
      <c r="K35" s="196"/>
    </row>
    <row r="36" spans="1:12">
      <c r="B36" s="61">
        <v>14</v>
      </c>
      <c r="C36" s="174"/>
      <c r="D36" s="174"/>
      <c r="E36" s="179"/>
      <c r="F36" s="180"/>
      <c r="G36" s="173"/>
      <c r="H36" s="67"/>
      <c r="I36" s="51">
        <f t="shared" si="1"/>
        <v>0</v>
      </c>
      <c r="J36" s="67"/>
      <c r="K36" s="196"/>
    </row>
    <row r="37" spans="1:12">
      <c r="B37" s="61">
        <v>15</v>
      </c>
      <c r="C37" s="174"/>
      <c r="D37" s="174"/>
      <c r="E37" s="179"/>
      <c r="F37" s="180"/>
      <c r="G37" s="173"/>
      <c r="H37" s="67"/>
      <c r="I37" s="51">
        <f t="shared" si="1"/>
        <v>0</v>
      </c>
      <c r="J37" s="67"/>
      <c r="K37" s="196"/>
    </row>
    <row r="38" spans="1:12">
      <c r="B38" s="382" t="str">
        <f>'Proposal Summary'!B32</f>
        <v>Subtotal - Expanded Components</v>
      </c>
      <c r="C38" s="353"/>
      <c r="D38" s="353"/>
      <c r="E38" s="353"/>
      <c r="F38" s="384"/>
      <c r="G38" s="15">
        <f ca="1">SUM(G23:OFFSET(G38,-1,0))</f>
        <v>0</v>
      </c>
      <c r="H38" s="19"/>
      <c r="I38" s="19">
        <f ca="1">SUM(I23:OFFSET(I38,-1,0))</f>
        <v>0</v>
      </c>
      <c r="J38" s="19">
        <f ca="1">SUM(J23:OFFSET(J38,-1,0))</f>
        <v>0</v>
      </c>
      <c r="K38" s="13"/>
    </row>
    <row r="39" spans="1:12" ht="15.75" thickBot="1">
      <c r="B39" s="375" t="s">
        <v>80</v>
      </c>
      <c r="C39" s="376"/>
      <c r="D39" s="376"/>
      <c r="E39" s="376"/>
      <c r="F39" s="377"/>
      <c r="G39" s="28">
        <f ca="1">G38+G21</f>
        <v>0</v>
      </c>
      <c r="H39" s="20"/>
      <c r="I39" s="20">
        <f ca="1">I38+I21</f>
        <v>0</v>
      </c>
      <c r="J39" s="20">
        <f ca="1">J38+J21</f>
        <v>0</v>
      </c>
      <c r="K39" s="26"/>
    </row>
    <row r="40" spans="1:12" s="143" customFormat="1">
      <c r="A40" s="145"/>
      <c r="L40" s="146"/>
    </row>
  </sheetData>
  <sheetProtection formatCells="0" formatRows="0"/>
  <mergeCells count="8">
    <mergeCell ref="B38:F38"/>
    <mergeCell ref="B39:F39"/>
    <mergeCell ref="B2:K2"/>
    <mergeCell ref="B5:K5"/>
    <mergeCell ref="B22:K22"/>
    <mergeCell ref="B21:F21"/>
    <mergeCell ref="B3:C3"/>
    <mergeCell ref="D3:K3"/>
  </mergeCells>
  <conditionalFormatting sqref="E17:E20">
    <cfRule type="expression" dxfId="11" priority="4">
      <formula>MOD(ROW(),2)</formula>
    </cfRule>
  </conditionalFormatting>
  <conditionalFormatting sqref="E23:E37">
    <cfRule type="expression" dxfId="10" priority="3">
      <formula>MOD(ROW(),2)</formula>
    </cfRule>
  </conditionalFormatting>
  <conditionalFormatting sqref="F23:F37">
    <cfRule type="expression" dxfId="9" priority="2">
      <formula>MOD(ROW(),2)</formula>
    </cfRule>
  </conditionalFormatting>
  <dataValidations count="1">
    <dataValidation type="decimal" operator="greaterThanOrEqual" allowBlank="1" showErrorMessage="1" errorTitle="Invalid Entry" error="Please enter numeric values only and type any text in the comments column." sqref="J23:J37 J6:J20 G6:H20 G23:H37" xr:uid="{00000000-0002-0000-0B00-000000000000}">
      <formula1>0</formula1>
    </dataValidation>
  </dataValidations>
  <printOptions horizontalCentered="1"/>
  <pageMargins left="0.25" right="0.25" top="0.75" bottom="0.25" header="0.3" footer="0.3"/>
  <pageSetup scale="78" fitToHeight="0" orientation="landscape" r:id="rId1"/>
  <headerFooter scaleWithDoc="0">
    <oddHeader>&amp;C&amp;"-,Bold"City of New Braunfels - ERP RFP 23-006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821" id="{9C0C019A-E58C-4191-AC2C-6D8251FD8CE0}">
            <xm:f>'Vendor Checklist'!$D$41='Vendor Checklist'!$AA$1</xm:f>
            <x14:dxf>
              <font>
                <b/>
                <i val="0"/>
                <color theme="0"/>
              </font>
              <fill>
                <patternFill>
                  <bgColor theme="1"/>
                </patternFill>
              </fill>
            </x14:dxf>
          </x14:cfRule>
          <xm:sqref>G6:H20 J6:J20 G23:H37 J23:J37</xm:sqref>
        </x14:conditionalFormatting>
        <x14:conditionalFormatting xmlns:xm="http://schemas.microsoft.com/office/excel/2006/main">
          <x14:cfRule type="expression" priority="827" id="{29A130CE-B037-4736-A5B6-02653A1F051E}">
            <xm:f>'Vendor Checklist'!$D$41='Vendor Checklist'!$AA$1</xm:f>
            <x14:dxf>
              <font>
                <color theme="0"/>
              </font>
            </x14:dxf>
          </x14:cfRule>
          <xm:sqref>D3:K3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539B"/>
    <pageSetUpPr fitToPage="1"/>
  </sheetPr>
  <dimension ref="A1:J50"/>
  <sheetViews>
    <sheetView showGridLines="0" workbookViewId="0">
      <pane ySplit="4" topLeftCell="A8" activePane="bottomLeft" state="frozen"/>
      <selection pane="bottomLeft" activeCell="C3" sqref="C3:E3"/>
      <selection activeCell="C3" sqref="C3:E3"/>
    </sheetView>
  </sheetViews>
  <sheetFormatPr defaultColWidth="0" defaultRowHeight="15" zeroHeight="1"/>
  <cols>
    <col min="1" max="1" width="3.7109375" style="141" customWidth="1"/>
    <col min="2" max="2" width="25.7109375" style="1" customWidth="1"/>
    <col min="3" max="3" width="8.7109375" style="29" customWidth="1"/>
    <col min="4" max="4" width="32.7109375" style="1" customWidth="1"/>
    <col min="5" max="8" width="12.7109375" style="1" customWidth="1"/>
    <col min="9" max="9" width="41.7109375" style="1" customWidth="1"/>
    <col min="10" max="10" width="3.7109375" style="141" customWidth="1"/>
    <col min="11" max="16384" width="9.140625" style="1" hidden="1"/>
  </cols>
  <sheetData>
    <row r="1" spans="1:10" s="143" customFormat="1" ht="15.75" thickBot="1">
      <c r="A1" s="142"/>
      <c r="C1" s="240"/>
      <c r="J1" s="144"/>
    </row>
    <row r="2" spans="1:10" ht="20.100000000000001" customHeight="1">
      <c r="B2" s="361" t="str">
        <f>'Vendor Checklist'!D6</f>
        <v>Vendor Name</v>
      </c>
      <c r="C2" s="363"/>
      <c r="D2" s="363"/>
      <c r="E2" s="363"/>
      <c r="F2" s="363"/>
      <c r="G2" s="363"/>
      <c r="H2" s="363"/>
      <c r="I2" s="364"/>
    </row>
    <row r="3" spans="1:10" ht="30" customHeight="1">
      <c r="B3" s="387" t="s">
        <v>161</v>
      </c>
      <c r="C3" s="388"/>
      <c r="D3" s="341" t="str">
        <f>"Please add the Estimated Hours, Hourly Rate, and Ongoing Annual Cost, if applicable, to perform any required/optional " &amp; B3 &amp; ".   The related Module and Spec # should be noted."</f>
        <v>Please add the Estimated Hours, Hourly Rate, and Ongoing Annual Cost, if applicable, to perform any required/optional Modifications.   The related Module and Spec # should be noted.</v>
      </c>
      <c r="E3" s="342"/>
      <c r="F3" s="342"/>
      <c r="G3" s="342"/>
      <c r="H3" s="342"/>
      <c r="I3" s="343"/>
    </row>
    <row r="4" spans="1:10" ht="30" customHeight="1">
      <c r="B4" s="4" t="s">
        <v>162</v>
      </c>
      <c r="C4" s="117" t="s">
        <v>163</v>
      </c>
      <c r="D4" s="7" t="s">
        <v>164</v>
      </c>
      <c r="E4" s="6" t="s">
        <v>96</v>
      </c>
      <c r="F4" s="6" t="s">
        <v>97</v>
      </c>
      <c r="G4" s="6" t="s">
        <v>30</v>
      </c>
      <c r="H4" s="6" t="s">
        <v>31</v>
      </c>
      <c r="I4" s="25" t="s">
        <v>32</v>
      </c>
    </row>
    <row r="5" spans="1:10">
      <c r="B5" s="128" t="str">
        <f>'Proposal Summary'!B5</f>
        <v>Core</v>
      </c>
      <c r="C5" s="93"/>
      <c r="D5" s="93"/>
      <c r="E5" s="93"/>
      <c r="F5" s="93"/>
      <c r="G5" s="93"/>
      <c r="H5" s="93"/>
      <c r="I5" s="129"/>
    </row>
    <row r="6" spans="1:10">
      <c r="B6" s="197"/>
      <c r="C6" s="198"/>
      <c r="D6" s="199"/>
      <c r="E6" s="200"/>
      <c r="F6" s="201"/>
      <c r="G6" s="51">
        <f t="shared" ref="G6:G25" si="0">IF(ISNUMBER(E6*F6),E6*F6,"N/A")</f>
        <v>0</v>
      </c>
      <c r="H6" s="201"/>
      <c r="I6" s="196"/>
    </row>
    <row r="7" spans="1:10">
      <c r="B7" s="197"/>
      <c r="C7" s="198"/>
      <c r="D7" s="199"/>
      <c r="E7" s="200"/>
      <c r="F7" s="201"/>
      <c r="G7" s="51">
        <f t="shared" si="0"/>
        <v>0</v>
      </c>
      <c r="H7" s="201"/>
      <c r="I7" s="196"/>
    </row>
    <row r="8" spans="1:10">
      <c r="B8" s="197"/>
      <c r="C8" s="198"/>
      <c r="D8" s="199"/>
      <c r="E8" s="200"/>
      <c r="F8" s="201"/>
      <c r="G8" s="51">
        <f t="shared" si="0"/>
        <v>0</v>
      </c>
      <c r="H8" s="201"/>
      <c r="I8" s="196"/>
    </row>
    <row r="9" spans="1:10">
      <c r="B9" s="197"/>
      <c r="C9" s="198"/>
      <c r="D9" s="199"/>
      <c r="E9" s="200"/>
      <c r="F9" s="201"/>
      <c r="G9" s="51">
        <f t="shared" si="0"/>
        <v>0</v>
      </c>
      <c r="H9" s="201"/>
      <c r="I9" s="196"/>
    </row>
    <row r="10" spans="1:10">
      <c r="B10" s="197"/>
      <c r="C10" s="198"/>
      <c r="D10" s="199"/>
      <c r="E10" s="200"/>
      <c r="F10" s="201"/>
      <c r="G10" s="51">
        <f t="shared" si="0"/>
        <v>0</v>
      </c>
      <c r="H10" s="201"/>
      <c r="I10" s="196"/>
    </row>
    <row r="11" spans="1:10">
      <c r="B11" s="197"/>
      <c r="C11" s="198"/>
      <c r="D11" s="199"/>
      <c r="E11" s="200"/>
      <c r="F11" s="201"/>
      <c r="G11" s="51">
        <f t="shared" si="0"/>
        <v>0</v>
      </c>
      <c r="H11" s="201"/>
      <c r="I11" s="196"/>
    </row>
    <row r="12" spans="1:10">
      <c r="B12" s="197"/>
      <c r="C12" s="198"/>
      <c r="D12" s="199"/>
      <c r="E12" s="200"/>
      <c r="F12" s="201"/>
      <c r="G12" s="51">
        <f t="shared" si="0"/>
        <v>0</v>
      </c>
      <c r="H12" s="201"/>
      <c r="I12" s="196"/>
    </row>
    <row r="13" spans="1:10">
      <c r="B13" s="197"/>
      <c r="C13" s="198"/>
      <c r="D13" s="199"/>
      <c r="E13" s="200"/>
      <c r="F13" s="201"/>
      <c r="G13" s="51">
        <f t="shared" si="0"/>
        <v>0</v>
      </c>
      <c r="H13" s="201"/>
      <c r="I13" s="196"/>
    </row>
    <row r="14" spans="1:10">
      <c r="B14" s="197"/>
      <c r="C14" s="198"/>
      <c r="D14" s="199"/>
      <c r="E14" s="200"/>
      <c r="F14" s="201"/>
      <c r="G14" s="51">
        <f t="shared" si="0"/>
        <v>0</v>
      </c>
      <c r="H14" s="201"/>
      <c r="I14" s="196"/>
    </row>
    <row r="15" spans="1:10">
      <c r="B15" s="197"/>
      <c r="C15" s="198"/>
      <c r="D15" s="199"/>
      <c r="E15" s="200"/>
      <c r="F15" s="201"/>
      <c r="G15" s="51">
        <f t="shared" si="0"/>
        <v>0</v>
      </c>
      <c r="H15" s="201"/>
      <c r="I15" s="196"/>
    </row>
    <row r="16" spans="1:10">
      <c r="B16" s="197"/>
      <c r="C16" s="198"/>
      <c r="D16" s="199"/>
      <c r="E16" s="200"/>
      <c r="F16" s="201"/>
      <c r="G16" s="51">
        <f t="shared" si="0"/>
        <v>0</v>
      </c>
      <c r="H16" s="201"/>
      <c r="I16" s="196"/>
    </row>
    <row r="17" spans="2:9">
      <c r="B17" s="197"/>
      <c r="C17" s="198"/>
      <c r="D17" s="199"/>
      <c r="E17" s="200"/>
      <c r="F17" s="201"/>
      <c r="G17" s="51">
        <f t="shared" si="0"/>
        <v>0</v>
      </c>
      <c r="H17" s="201"/>
      <c r="I17" s="196"/>
    </row>
    <row r="18" spans="2:9">
      <c r="B18" s="197"/>
      <c r="C18" s="198"/>
      <c r="D18" s="199"/>
      <c r="E18" s="200"/>
      <c r="F18" s="201"/>
      <c r="G18" s="51">
        <f t="shared" si="0"/>
        <v>0</v>
      </c>
      <c r="H18" s="201"/>
      <c r="I18" s="196"/>
    </row>
    <row r="19" spans="2:9">
      <c r="B19" s="197"/>
      <c r="C19" s="198"/>
      <c r="D19" s="199"/>
      <c r="E19" s="200"/>
      <c r="F19" s="201"/>
      <c r="G19" s="51">
        <f t="shared" si="0"/>
        <v>0</v>
      </c>
      <c r="H19" s="201"/>
      <c r="I19" s="196"/>
    </row>
    <row r="20" spans="2:9">
      <c r="B20" s="197"/>
      <c r="C20" s="198"/>
      <c r="D20" s="199"/>
      <c r="E20" s="200"/>
      <c r="F20" s="201"/>
      <c r="G20" s="51">
        <f t="shared" si="0"/>
        <v>0</v>
      </c>
      <c r="H20" s="201"/>
      <c r="I20" s="196"/>
    </row>
    <row r="21" spans="2:9">
      <c r="B21" s="197"/>
      <c r="C21" s="198"/>
      <c r="D21" s="199"/>
      <c r="E21" s="200"/>
      <c r="F21" s="201"/>
      <c r="G21" s="51">
        <f t="shared" si="0"/>
        <v>0</v>
      </c>
      <c r="H21" s="201"/>
      <c r="I21" s="196"/>
    </row>
    <row r="22" spans="2:9">
      <c r="B22" s="197"/>
      <c r="C22" s="198"/>
      <c r="D22" s="199"/>
      <c r="E22" s="200"/>
      <c r="F22" s="201"/>
      <c r="G22" s="51">
        <f t="shared" si="0"/>
        <v>0</v>
      </c>
      <c r="H22" s="201"/>
      <c r="I22" s="196"/>
    </row>
    <row r="23" spans="2:9">
      <c r="B23" s="197"/>
      <c r="C23" s="198"/>
      <c r="D23" s="199"/>
      <c r="E23" s="200"/>
      <c r="F23" s="201"/>
      <c r="G23" s="51">
        <f t="shared" si="0"/>
        <v>0</v>
      </c>
      <c r="H23" s="201"/>
      <c r="I23" s="196"/>
    </row>
    <row r="24" spans="2:9">
      <c r="B24" s="197"/>
      <c r="C24" s="198"/>
      <c r="D24" s="199"/>
      <c r="E24" s="200"/>
      <c r="F24" s="201"/>
      <c r="G24" s="51">
        <f t="shared" si="0"/>
        <v>0</v>
      </c>
      <c r="H24" s="201"/>
      <c r="I24" s="196"/>
    </row>
    <row r="25" spans="2:9">
      <c r="B25" s="197"/>
      <c r="C25" s="198"/>
      <c r="D25" s="199"/>
      <c r="E25" s="200"/>
      <c r="F25" s="201"/>
      <c r="G25" s="51">
        <f t="shared" si="0"/>
        <v>0</v>
      </c>
      <c r="H25" s="201"/>
      <c r="I25" s="196"/>
    </row>
    <row r="26" spans="2:9">
      <c r="B26" s="378" t="str">
        <f>'Proposal Summary'!B18</f>
        <v>Subtotal - Core Components</v>
      </c>
      <c r="C26" s="379"/>
      <c r="D26" s="381"/>
      <c r="E26" s="27">
        <f>SUM(E6:E25)</f>
        <v>0</v>
      </c>
      <c r="F26" s="18"/>
      <c r="G26" s="18">
        <f>SUM(G6:G25)</f>
        <v>0</v>
      </c>
      <c r="H26" s="18">
        <f>SUM(H6:H25)</f>
        <v>0</v>
      </c>
      <c r="I26" s="120"/>
    </row>
    <row r="27" spans="2:9">
      <c r="B27" s="123" t="str">
        <f>'Proposal Summary'!B19</f>
        <v>Expanded</v>
      </c>
      <c r="C27" s="124"/>
      <c r="D27" s="124"/>
      <c r="E27" s="124"/>
      <c r="F27" s="124"/>
      <c r="G27" s="124"/>
      <c r="H27" s="124"/>
      <c r="I27" s="125"/>
    </row>
    <row r="28" spans="2:9">
      <c r="B28" s="197"/>
      <c r="C28" s="198"/>
      <c r="D28" s="199"/>
      <c r="E28" s="200"/>
      <c r="F28" s="201"/>
      <c r="G28" s="51">
        <f t="shared" ref="G28:G47" si="1">IF(ISNUMBER(E28*F28),E28*F28,"N/A")</f>
        <v>0</v>
      </c>
      <c r="H28" s="201"/>
      <c r="I28" s="196"/>
    </row>
    <row r="29" spans="2:9">
      <c r="B29" s="197"/>
      <c r="C29" s="198"/>
      <c r="D29" s="199"/>
      <c r="E29" s="200"/>
      <c r="F29" s="201"/>
      <c r="G29" s="51">
        <f t="shared" si="1"/>
        <v>0</v>
      </c>
      <c r="H29" s="201"/>
      <c r="I29" s="196"/>
    </row>
    <row r="30" spans="2:9">
      <c r="B30" s="197"/>
      <c r="C30" s="198"/>
      <c r="D30" s="199"/>
      <c r="E30" s="200"/>
      <c r="F30" s="201"/>
      <c r="G30" s="51">
        <f t="shared" si="1"/>
        <v>0</v>
      </c>
      <c r="H30" s="201"/>
      <c r="I30" s="196"/>
    </row>
    <row r="31" spans="2:9">
      <c r="B31" s="197"/>
      <c r="C31" s="198"/>
      <c r="D31" s="199"/>
      <c r="E31" s="200"/>
      <c r="F31" s="201"/>
      <c r="G31" s="51">
        <f t="shared" si="1"/>
        <v>0</v>
      </c>
      <c r="H31" s="201"/>
      <c r="I31" s="196"/>
    </row>
    <row r="32" spans="2:9">
      <c r="B32" s="197"/>
      <c r="C32" s="198"/>
      <c r="D32" s="199"/>
      <c r="E32" s="200"/>
      <c r="F32" s="201"/>
      <c r="G32" s="51">
        <f t="shared" si="1"/>
        <v>0</v>
      </c>
      <c r="H32" s="201"/>
      <c r="I32" s="196"/>
    </row>
    <row r="33" spans="2:9">
      <c r="B33" s="197"/>
      <c r="C33" s="198"/>
      <c r="D33" s="199"/>
      <c r="E33" s="200"/>
      <c r="F33" s="201"/>
      <c r="G33" s="51">
        <f t="shared" si="1"/>
        <v>0</v>
      </c>
      <c r="H33" s="201"/>
      <c r="I33" s="196"/>
    </row>
    <row r="34" spans="2:9">
      <c r="B34" s="197"/>
      <c r="C34" s="198"/>
      <c r="D34" s="199"/>
      <c r="E34" s="200"/>
      <c r="F34" s="201"/>
      <c r="G34" s="51">
        <f t="shared" si="1"/>
        <v>0</v>
      </c>
      <c r="H34" s="201"/>
      <c r="I34" s="196"/>
    </row>
    <row r="35" spans="2:9">
      <c r="B35" s="197"/>
      <c r="C35" s="198"/>
      <c r="D35" s="199"/>
      <c r="E35" s="200"/>
      <c r="F35" s="201"/>
      <c r="G35" s="51">
        <f t="shared" si="1"/>
        <v>0</v>
      </c>
      <c r="H35" s="201"/>
      <c r="I35" s="196"/>
    </row>
    <row r="36" spans="2:9">
      <c r="B36" s="197"/>
      <c r="C36" s="198"/>
      <c r="D36" s="199"/>
      <c r="E36" s="200"/>
      <c r="F36" s="201"/>
      <c r="G36" s="51">
        <f t="shared" si="1"/>
        <v>0</v>
      </c>
      <c r="H36" s="201"/>
      <c r="I36" s="196"/>
    </row>
    <row r="37" spans="2:9">
      <c r="B37" s="197"/>
      <c r="C37" s="198"/>
      <c r="D37" s="199"/>
      <c r="E37" s="200"/>
      <c r="F37" s="201"/>
      <c r="G37" s="51">
        <f t="shared" si="1"/>
        <v>0</v>
      </c>
      <c r="H37" s="201"/>
      <c r="I37" s="196"/>
    </row>
    <row r="38" spans="2:9">
      <c r="B38" s="197"/>
      <c r="C38" s="198"/>
      <c r="D38" s="199"/>
      <c r="E38" s="200"/>
      <c r="F38" s="201"/>
      <c r="G38" s="51">
        <f t="shared" si="1"/>
        <v>0</v>
      </c>
      <c r="H38" s="201"/>
      <c r="I38" s="196"/>
    </row>
    <row r="39" spans="2:9">
      <c r="B39" s="197"/>
      <c r="C39" s="198"/>
      <c r="D39" s="199"/>
      <c r="E39" s="200"/>
      <c r="F39" s="201"/>
      <c r="G39" s="51">
        <f t="shared" si="1"/>
        <v>0</v>
      </c>
      <c r="H39" s="201"/>
      <c r="I39" s="196"/>
    </row>
    <row r="40" spans="2:9">
      <c r="B40" s="197"/>
      <c r="C40" s="198"/>
      <c r="D40" s="199"/>
      <c r="E40" s="200"/>
      <c r="F40" s="201"/>
      <c r="G40" s="51">
        <f t="shared" si="1"/>
        <v>0</v>
      </c>
      <c r="H40" s="201"/>
      <c r="I40" s="196"/>
    </row>
    <row r="41" spans="2:9">
      <c r="B41" s="197"/>
      <c r="C41" s="198"/>
      <c r="D41" s="199"/>
      <c r="E41" s="200"/>
      <c r="F41" s="201"/>
      <c r="G41" s="51">
        <f t="shared" si="1"/>
        <v>0</v>
      </c>
      <c r="H41" s="201"/>
      <c r="I41" s="196"/>
    </row>
    <row r="42" spans="2:9">
      <c r="B42" s="197"/>
      <c r="C42" s="198"/>
      <c r="D42" s="199"/>
      <c r="E42" s="200"/>
      <c r="F42" s="201"/>
      <c r="G42" s="51">
        <f t="shared" si="1"/>
        <v>0</v>
      </c>
      <c r="H42" s="201"/>
      <c r="I42" s="196"/>
    </row>
    <row r="43" spans="2:9">
      <c r="B43" s="197"/>
      <c r="C43" s="198"/>
      <c r="D43" s="199"/>
      <c r="E43" s="200"/>
      <c r="F43" s="201"/>
      <c r="G43" s="51">
        <f t="shared" si="1"/>
        <v>0</v>
      </c>
      <c r="H43" s="201"/>
      <c r="I43" s="196"/>
    </row>
    <row r="44" spans="2:9">
      <c r="B44" s="197"/>
      <c r="C44" s="198"/>
      <c r="D44" s="199"/>
      <c r="E44" s="200"/>
      <c r="F44" s="201"/>
      <c r="G44" s="51">
        <f t="shared" si="1"/>
        <v>0</v>
      </c>
      <c r="H44" s="201"/>
      <c r="I44" s="196"/>
    </row>
    <row r="45" spans="2:9">
      <c r="B45" s="197"/>
      <c r="C45" s="198"/>
      <c r="D45" s="199"/>
      <c r="E45" s="200"/>
      <c r="F45" s="201"/>
      <c r="G45" s="51">
        <f t="shared" si="1"/>
        <v>0</v>
      </c>
      <c r="H45" s="201"/>
      <c r="I45" s="196"/>
    </row>
    <row r="46" spans="2:9">
      <c r="B46" s="197"/>
      <c r="C46" s="198"/>
      <c r="D46" s="199"/>
      <c r="E46" s="200"/>
      <c r="F46" s="201"/>
      <c r="G46" s="51">
        <f t="shared" si="1"/>
        <v>0</v>
      </c>
      <c r="H46" s="201"/>
      <c r="I46" s="196"/>
    </row>
    <row r="47" spans="2:9">
      <c r="B47" s="197"/>
      <c r="C47" s="198"/>
      <c r="D47" s="199"/>
      <c r="E47" s="200"/>
      <c r="F47" s="201"/>
      <c r="G47" s="51">
        <f t="shared" si="1"/>
        <v>0</v>
      </c>
      <c r="H47" s="201"/>
      <c r="I47" s="196"/>
    </row>
    <row r="48" spans="2:9">
      <c r="B48" s="382" t="str">
        <f>'Proposal Summary'!B32</f>
        <v>Subtotal - Expanded Components</v>
      </c>
      <c r="C48" s="353"/>
      <c r="D48" s="384"/>
      <c r="E48" s="15">
        <f>SUM(E28:E47)</f>
        <v>0</v>
      </c>
      <c r="F48" s="19"/>
      <c r="G48" s="19">
        <f>SUM(G28:G47)</f>
        <v>0</v>
      </c>
      <c r="H48" s="19">
        <f>SUM(H28:H47)</f>
        <v>0</v>
      </c>
      <c r="I48" s="13"/>
    </row>
    <row r="49" spans="1:10" ht="15.75" thickBot="1">
      <c r="B49" s="375" t="str">
        <f>'Proposal Summary'!B33</f>
        <v>Grand Total</v>
      </c>
      <c r="C49" s="376"/>
      <c r="D49" s="377"/>
      <c r="E49" s="28">
        <f>E26+E48</f>
        <v>0</v>
      </c>
      <c r="F49" s="20"/>
      <c r="G49" s="20">
        <f>G26+G48</f>
        <v>0</v>
      </c>
      <c r="H49" s="20">
        <f>H26+H48</f>
        <v>0</v>
      </c>
      <c r="I49" s="26"/>
    </row>
    <row r="50" spans="1:10" s="143" customFormat="1">
      <c r="A50" s="145"/>
      <c r="C50" s="240"/>
      <c r="J50" s="146"/>
    </row>
  </sheetData>
  <sheetProtection formatCells="0" formatRows="0"/>
  <mergeCells count="6">
    <mergeCell ref="B26:D26"/>
    <mergeCell ref="B48:D48"/>
    <mergeCell ref="B49:D49"/>
    <mergeCell ref="B2:I2"/>
    <mergeCell ref="B3:C3"/>
    <mergeCell ref="D3:I3"/>
  </mergeCells>
  <dataValidations count="1">
    <dataValidation type="decimal" operator="greaterThanOrEqual" allowBlank="1" showErrorMessage="1" errorTitle="Invalid Entry" error="Please enter numeric values only and type any text in the comments column." sqref="H6:H25 E6:F25 H28:H47 E28:F47" xr:uid="{00000000-0002-0000-0D00-000000000000}">
      <formula1>0</formula1>
    </dataValidation>
  </dataValidations>
  <printOptions horizontalCentered="1"/>
  <pageMargins left="0.25" right="0.25" top="0.75" bottom="0.25" header="0.3" footer="0.3"/>
  <pageSetup scale="83" fitToHeight="0" orientation="landscape" r:id="rId1"/>
  <headerFooter scaleWithDoc="0">
    <oddHeader>&amp;C&amp;"-,Bold"City of New Braunfels - ERP RFP 23-006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828" id="{9E23B7DC-0ECB-4DB6-88A5-82DC6412A21B}">
            <xm:f>'Vendor Checklist'!$D$41='Vendor Checklist'!$AA$1</xm:f>
            <x14:dxf>
              <font>
                <color theme="0"/>
              </font>
            </x14:dxf>
          </x14:cfRule>
          <xm:sqref>D3:I3</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539B"/>
    <pageSetUpPr fitToPage="1"/>
  </sheetPr>
  <dimension ref="A1:H40"/>
  <sheetViews>
    <sheetView showGridLines="0" zoomScale="85" zoomScaleNormal="85" workbookViewId="0">
      <pane ySplit="4" topLeftCell="A5" activePane="bottomLeft" state="frozen"/>
      <selection pane="bottomLeft" activeCell="C3" sqref="C3:E3"/>
      <selection activeCell="C3" sqref="C3:E3"/>
    </sheetView>
  </sheetViews>
  <sheetFormatPr defaultColWidth="0" defaultRowHeight="15" zeroHeight="1"/>
  <cols>
    <col min="1" max="1" width="3.7109375" style="148" customWidth="1"/>
    <col min="2" max="2" width="41.85546875" customWidth="1"/>
    <col min="3" max="6" width="12.7109375" customWidth="1"/>
    <col min="7" max="7" width="53.7109375" customWidth="1"/>
    <col min="8" max="8" width="3.7109375" style="148" customWidth="1"/>
    <col min="9" max="16384" width="9.140625" hidden="1"/>
  </cols>
  <sheetData>
    <row r="1" spans="1:8" s="147" customFormat="1" ht="15.75" thickBot="1">
      <c r="A1" s="151"/>
      <c r="H1" s="152"/>
    </row>
    <row r="2" spans="1:8" s="1" customFormat="1" ht="20.100000000000001" customHeight="1">
      <c r="A2" s="141"/>
      <c r="B2" s="361" t="str">
        <f>'Vendor Checklist'!D6</f>
        <v>Vendor Name</v>
      </c>
      <c r="C2" s="363"/>
      <c r="D2" s="363"/>
      <c r="E2" s="363"/>
      <c r="F2" s="389"/>
      <c r="G2" s="364"/>
      <c r="H2" s="141"/>
    </row>
    <row r="3" spans="1:8" s="1" customFormat="1" ht="30" customHeight="1">
      <c r="A3" s="141"/>
      <c r="B3" s="121" t="s">
        <v>165</v>
      </c>
      <c r="C3" s="341" t="s">
        <v>166</v>
      </c>
      <c r="D3" s="342"/>
      <c r="E3" s="342"/>
      <c r="F3" s="342"/>
      <c r="G3" s="343"/>
      <c r="H3" s="141"/>
    </row>
    <row r="4" spans="1:8" s="1" customFormat="1" ht="30" customHeight="1">
      <c r="A4" s="141"/>
      <c r="B4" s="5" t="s">
        <v>29</v>
      </c>
      <c r="C4" s="6" t="str">
        <f>'Implementation Services'!C4</f>
        <v>Estimated Hours</v>
      </c>
      <c r="D4" s="6" t="s">
        <v>97</v>
      </c>
      <c r="E4" s="6" t="s">
        <v>88</v>
      </c>
      <c r="F4" s="181" t="s">
        <v>90</v>
      </c>
      <c r="G4" s="10" t="s">
        <v>32</v>
      </c>
      <c r="H4" s="141"/>
    </row>
    <row r="5" spans="1:8" s="1" customFormat="1" ht="15" customHeight="1">
      <c r="A5" s="141"/>
      <c r="B5" s="9" t="str">
        <f>'Proposal Summary'!B5</f>
        <v>Core</v>
      </c>
      <c r="C5" s="126"/>
      <c r="D5" s="126"/>
      <c r="E5" s="126"/>
      <c r="F5" s="182"/>
      <c r="G5" s="127"/>
      <c r="H5" s="141"/>
    </row>
    <row r="6" spans="1:8">
      <c r="B6" s="202" t="s">
        <v>167</v>
      </c>
      <c r="C6" s="193"/>
      <c r="D6" s="194"/>
      <c r="E6" s="45">
        <f>IF(ISNUMBER(C6*D6),C6*D6,"N/A")</f>
        <v>0</v>
      </c>
      <c r="F6" s="203"/>
      <c r="G6" s="195"/>
    </row>
    <row r="7" spans="1:8">
      <c r="B7" s="202" t="s">
        <v>168</v>
      </c>
      <c r="C7" s="193"/>
      <c r="D7" s="194"/>
      <c r="E7" s="45">
        <f t="shared" ref="E7:E20" si="0">IF(ISNUMBER(C7*D7),C7*D7,"N/A")</f>
        <v>0</v>
      </c>
      <c r="F7" s="203"/>
      <c r="G7" s="195" t="s">
        <v>100</v>
      </c>
    </row>
    <row r="8" spans="1:8">
      <c r="B8" s="202" t="s">
        <v>169</v>
      </c>
      <c r="C8" s="193"/>
      <c r="D8" s="194"/>
      <c r="E8" s="45">
        <f t="shared" si="0"/>
        <v>0</v>
      </c>
      <c r="F8" s="203"/>
      <c r="G8" s="195" t="s">
        <v>100</v>
      </c>
    </row>
    <row r="9" spans="1:8">
      <c r="B9" s="202" t="s">
        <v>170</v>
      </c>
      <c r="C9" s="193"/>
      <c r="D9" s="194"/>
      <c r="E9" s="45">
        <f t="shared" si="0"/>
        <v>0</v>
      </c>
      <c r="F9" s="203"/>
      <c r="G9" s="195" t="s">
        <v>100</v>
      </c>
    </row>
    <row r="10" spans="1:8">
      <c r="B10" s="202" t="s">
        <v>171</v>
      </c>
      <c r="C10" s="193"/>
      <c r="D10" s="194"/>
      <c r="E10" s="45">
        <f t="shared" si="0"/>
        <v>0</v>
      </c>
      <c r="F10" s="203"/>
      <c r="G10" s="195" t="s">
        <v>100</v>
      </c>
    </row>
    <row r="11" spans="1:8">
      <c r="B11" s="202" t="s">
        <v>172</v>
      </c>
      <c r="C11" s="193"/>
      <c r="D11" s="194"/>
      <c r="E11" s="45">
        <f t="shared" si="0"/>
        <v>0</v>
      </c>
      <c r="F11" s="203"/>
      <c r="G11" s="195" t="s">
        <v>100</v>
      </c>
    </row>
    <row r="12" spans="1:8">
      <c r="B12" s="202" t="s">
        <v>173</v>
      </c>
      <c r="C12" s="193"/>
      <c r="D12" s="194"/>
      <c r="E12" s="45">
        <f t="shared" si="0"/>
        <v>0</v>
      </c>
      <c r="F12" s="203"/>
      <c r="G12" s="195" t="s">
        <v>100</v>
      </c>
    </row>
    <row r="13" spans="1:8">
      <c r="B13" s="202"/>
      <c r="C13" s="193"/>
      <c r="D13" s="194"/>
      <c r="E13" s="45">
        <f t="shared" si="0"/>
        <v>0</v>
      </c>
      <c r="F13" s="203"/>
      <c r="G13" s="195" t="s">
        <v>100</v>
      </c>
    </row>
    <row r="14" spans="1:8">
      <c r="B14" s="202"/>
      <c r="C14" s="193"/>
      <c r="D14" s="194"/>
      <c r="E14" s="45">
        <f t="shared" si="0"/>
        <v>0</v>
      </c>
      <c r="F14" s="203"/>
      <c r="G14" s="195" t="s">
        <v>100</v>
      </c>
    </row>
    <row r="15" spans="1:8">
      <c r="B15" s="202"/>
      <c r="C15" s="193"/>
      <c r="D15" s="194"/>
      <c r="E15" s="45">
        <f t="shared" si="0"/>
        <v>0</v>
      </c>
      <c r="F15" s="203"/>
      <c r="G15" s="195" t="s">
        <v>100</v>
      </c>
    </row>
    <row r="16" spans="1:8">
      <c r="B16" s="202"/>
      <c r="C16" s="193"/>
      <c r="D16" s="194"/>
      <c r="E16" s="45">
        <f t="shared" si="0"/>
        <v>0</v>
      </c>
      <c r="F16" s="203"/>
      <c r="G16" s="195" t="s">
        <v>100</v>
      </c>
    </row>
    <row r="17" spans="2:7">
      <c r="B17" s="202"/>
      <c r="C17" s="193"/>
      <c r="D17" s="194"/>
      <c r="E17" s="45">
        <f t="shared" si="0"/>
        <v>0</v>
      </c>
      <c r="F17" s="203"/>
      <c r="G17" s="195" t="s">
        <v>100</v>
      </c>
    </row>
    <row r="18" spans="2:7">
      <c r="B18" s="202"/>
      <c r="C18" s="193"/>
      <c r="D18" s="194"/>
      <c r="E18" s="45">
        <f t="shared" si="0"/>
        <v>0</v>
      </c>
      <c r="F18" s="203"/>
      <c r="G18" s="195" t="s">
        <v>100</v>
      </c>
    </row>
    <row r="19" spans="2:7">
      <c r="B19" s="202"/>
      <c r="C19" s="193"/>
      <c r="D19" s="194"/>
      <c r="E19" s="45">
        <f t="shared" si="0"/>
        <v>0</v>
      </c>
      <c r="F19" s="203"/>
      <c r="G19" s="195" t="s">
        <v>100</v>
      </c>
    </row>
    <row r="20" spans="2:7">
      <c r="B20" s="202"/>
      <c r="C20" s="193"/>
      <c r="D20" s="194"/>
      <c r="E20" s="45">
        <f t="shared" si="0"/>
        <v>0</v>
      </c>
      <c r="F20" s="203"/>
      <c r="G20" s="195" t="s">
        <v>100</v>
      </c>
    </row>
    <row r="21" spans="2:7">
      <c r="B21" s="12" t="str">
        <f>'Proposal Summary'!B18</f>
        <v>Subtotal - Core Components</v>
      </c>
      <c r="C21" s="16">
        <f ca="1">SUM(C6:OFFSET(C21,-1,0))</f>
        <v>0</v>
      </c>
      <c r="D21" s="2"/>
      <c r="E21" s="21">
        <f ca="1">SUM(E6:OFFSET(E21,-1,0))</f>
        <v>0</v>
      </c>
      <c r="F21" s="21">
        <f ca="1">SUM(F6:OFFSET(F21,-1,0))</f>
        <v>0</v>
      </c>
      <c r="G21" s="30"/>
    </row>
    <row r="22" spans="2:7">
      <c r="B22" s="382" t="str">
        <f>'Proposal Summary'!B19</f>
        <v>Expanded</v>
      </c>
      <c r="C22" s="353"/>
      <c r="D22" s="353"/>
      <c r="E22" s="353"/>
      <c r="F22" s="353"/>
      <c r="G22" s="383"/>
    </row>
    <row r="23" spans="2:7">
      <c r="B23" s="202" t="s">
        <v>167</v>
      </c>
      <c r="C23" s="193"/>
      <c r="D23" s="194"/>
      <c r="E23" s="45">
        <f>IF(ISNUMBER(C23*D23),C23*D23,"N/A")</f>
        <v>0</v>
      </c>
      <c r="F23" s="203"/>
      <c r="G23" s="195"/>
    </row>
    <row r="24" spans="2:7">
      <c r="B24" s="202" t="s">
        <v>168</v>
      </c>
      <c r="C24" s="193"/>
      <c r="D24" s="194"/>
      <c r="E24" s="45">
        <f t="shared" ref="E24:E37" si="1">IF(ISNUMBER(C24*D24),C24*D24,"N/A")</f>
        <v>0</v>
      </c>
      <c r="F24" s="203"/>
      <c r="G24" s="195"/>
    </row>
    <row r="25" spans="2:7">
      <c r="B25" s="202" t="s">
        <v>169</v>
      </c>
      <c r="C25" s="193"/>
      <c r="D25" s="194"/>
      <c r="E25" s="45">
        <f t="shared" si="1"/>
        <v>0</v>
      </c>
      <c r="F25" s="203"/>
      <c r="G25" s="195"/>
    </row>
    <row r="26" spans="2:7">
      <c r="B26" s="202" t="s">
        <v>170</v>
      </c>
      <c r="C26" s="193"/>
      <c r="D26" s="194"/>
      <c r="E26" s="45">
        <f t="shared" si="1"/>
        <v>0</v>
      </c>
      <c r="F26" s="203"/>
      <c r="G26" s="195"/>
    </row>
    <row r="27" spans="2:7">
      <c r="B27" s="202" t="s">
        <v>171</v>
      </c>
      <c r="C27" s="193"/>
      <c r="D27" s="194"/>
      <c r="E27" s="45">
        <f t="shared" si="1"/>
        <v>0</v>
      </c>
      <c r="F27" s="203"/>
      <c r="G27" s="195"/>
    </row>
    <row r="28" spans="2:7">
      <c r="B28" s="202" t="s">
        <v>172</v>
      </c>
      <c r="C28" s="193"/>
      <c r="D28" s="194"/>
      <c r="E28" s="45">
        <f t="shared" si="1"/>
        <v>0</v>
      </c>
      <c r="F28" s="203"/>
      <c r="G28" s="195"/>
    </row>
    <row r="29" spans="2:7">
      <c r="B29" s="202" t="s">
        <v>173</v>
      </c>
      <c r="C29" s="193"/>
      <c r="D29" s="194"/>
      <c r="E29" s="45">
        <f t="shared" si="1"/>
        <v>0</v>
      </c>
      <c r="F29" s="203"/>
      <c r="G29" s="195"/>
    </row>
    <row r="30" spans="2:7">
      <c r="B30" s="202"/>
      <c r="C30" s="193"/>
      <c r="D30" s="194"/>
      <c r="E30" s="45">
        <f t="shared" si="1"/>
        <v>0</v>
      </c>
      <c r="F30" s="203"/>
      <c r="G30" s="195"/>
    </row>
    <row r="31" spans="2:7">
      <c r="B31" s="202"/>
      <c r="C31" s="193"/>
      <c r="D31" s="194"/>
      <c r="E31" s="45">
        <f t="shared" si="1"/>
        <v>0</v>
      </c>
      <c r="F31" s="203"/>
      <c r="G31" s="195"/>
    </row>
    <row r="32" spans="2:7">
      <c r="B32" s="202"/>
      <c r="C32" s="193"/>
      <c r="D32" s="194"/>
      <c r="E32" s="45">
        <f t="shared" si="1"/>
        <v>0</v>
      </c>
      <c r="F32" s="203"/>
      <c r="G32" s="195"/>
    </row>
    <row r="33" spans="1:8">
      <c r="B33" s="202"/>
      <c r="C33" s="193"/>
      <c r="D33" s="194"/>
      <c r="E33" s="45">
        <f t="shared" si="1"/>
        <v>0</v>
      </c>
      <c r="F33" s="203"/>
      <c r="G33" s="195"/>
    </row>
    <row r="34" spans="1:8">
      <c r="B34" s="202"/>
      <c r="C34" s="193"/>
      <c r="D34" s="194"/>
      <c r="E34" s="45">
        <f t="shared" si="1"/>
        <v>0</v>
      </c>
      <c r="F34" s="203"/>
      <c r="G34" s="195"/>
    </row>
    <row r="35" spans="1:8">
      <c r="B35" s="202"/>
      <c r="C35" s="193"/>
      <c r="D35" s="194"/>
      <c r="E35" s="45">
        <f t="shared" si="1"/>
        <v>0</v>
      </c>
      <c r="F35" s="203"/>
      <c r="G35" s="195"/>
    </row>
    <row r="36" spans="1:8">
      <c r="B36" s="202"/>
      <c r="C36" s="193"/>
      <c r="D36" s="194"/>
      <c r="E36" s="45">
        <f t="shared" si="1"/>
        <v>0</v>
      </c>
      <c r="F36" s="203"/>
      <c r="G36" s="195"/>
    </row>
    <row r="37" spans="1:8">
      <c r="B37" s="202"/>
      <c r="C37" s="193"/>
      <c r="D37" s="194"/>
      <c r="E37" s="45">
        <f t="shared" si="1"/>
        <v>0</v>
      </c>
      <c r="F37" s="203"/>
      <c r="G37" s="195"/>
    </row>
    <row r="38" spans="1:8">
      <c r="B38" s="11" t="str">
        <f>'Proposal Summary'!B32</f>
        <v>Subtotal - Expanded Components</v>
      </c>
      <c r="C38" s="17">
        <f ca="1">SUM(C23:OFFSET(C38,-1,0))</f>
        <v>0</v>
      </c>
      <c r="D38" s="22"/>
      <c r="E38" s="22">
        <f ca="1">SUM(E23:OFFSET(E38,-1,0))</f>
        <v>0</v>
      </c>
      <c r="F38" s="22">
        <f ca="1">SUM(F23:OFFSET(F38,-1,0))</f>
        <v>0</v>
      </c>
      <c r="G38" s="31"/>
    </row>
    <row r="39" spans="1:8" s="1" customFormat="1" ht="15.75" thickBot="1">
      <c r="A39" s="141"/>
      <c r="B39" s="212" t="str">
        <f>'Proposal Summary'!B33</f>
        <v>Grand Total</v>
      </c>
      <c r="C39" s="28">
        <f ca="1">C38+C21</f>
        <v>0</v>
      </c>
      <c r="D39" s="20"/>
      <c r="E39" s="20">
        <f ca="1">E38+E21</f>
        <v>0</v>
      </c>
      <c r="F39" s="20">
        <f ca="1">F38+F21</f>
        <v>0</v>
      </c>
      <c r="G39" s="213"/>
      <c r="H39" s="141"/>
    </row>
    <row r="40" spans="1:8" s="147" customFormat="1">
      <c r="A40" s="149"/>
      <c r="H40" s="150"/>
    </row>
  </sheetData>
  <sheetProtection formatCells="0" formatRows="0"/>
  <mergeCells count="3">
    <mergeCell ref="B2:G2"/>
    <mergeCell ref="C3:G3"/>
    <mergeCell ref="B22:G22"/>
  </mergeCells>
  <dataValidations count="1">
    <dataValidation type="decimal" operator="greaterThanOrEqual" allowBlank="1" showErrorMessage="1" errorTitle="Invalid Entry" error="Please enter numeric values only and type any text in the comments column." sqref="C23:D37 C6:D20" xr:uid="{00000000-0002-0000-0E00-000000000000}">
      <formula1>0</formula1>
    </dataValidation>
  </dataValidations>
  <printOptions horizontalCentered="1"/>
  <pageMargins left="0.25" right="0.25" top="0.75" bottom="0.25" header="0.3" footer="0.3"/>
  <pageSetup scale="91" fitToHeight="0" orientation="landscape" r:id="rId1"/>
  <headerFooter scaleWithDoc="0">
    <oddHeader>&amp;C&amp;"-,Bold"City of New Braunfels - ERP RFP 23-006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829" id="{81DA9699-17B3-4DE4-BA82-867645C2944C}">
            <xm:f>'Vendor Checklist'!$D$41='Vendor Checklist'!$AA$1</xm:f>
            <x14:dxf>
              <font>
                <color theme="0"/>
              </font>
            </x14:dxf>
          </x14:cfRule>
          <xm:sqref>C3:G3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14764-F011-44C0-946C-A61678A4C5B7}">
  <sheetPr codeName="Sheet9">
    <tabColor rgb="FF00539B"/>
    <pageSetUpPr fitToPage="1"/>
  </sheetPr>
  <dimension ref="A1:I40"/>
  <sheetViews>
    <sheetView showGridLines="0" zoomScale="85" zoomScaleNormal="85" workbookViewId="0">
      <pane ySplit="4" topLeftCell="A5" activePane="bottomLeft" state="frozen"/>
      <selection pane="bottomLeft" activeCell="C3" sqref="C3:E3"/>
      <selection activeCell="C3" sqref="C3:E3"/>
    </sheetView>
  </sheetViews>
  <sheetFormatPr defaultColWidth="0" defaultRowHeight="15" zeroHeight="1"/>
  <cols>
    <col min="1" max="1" width="3.7109375" style="148" customWidth="1"/>
    <col min="2" max="2" width="41.85546875" customWidth="1"/>
    <col min="3" max="3" width="12.5703125" style="29" customWidth="1"/>
    <col min="4" max="7" width="12.7109375" customWidth="1"/>
    <col min="8" max="8" width="53.7109375" customWidth="1"/>
    <col min="9" max="9" width="3.7109375" style="148" customWidth="1"/>
    <col min="10" max="16384" width="9.140625" hidden="1"/>
  </cols>
  <sheetData>
    <row r="1" spans="1:9" s="147" customFormat="1" ht="15.75" thickBot="1">
      <c r="A1" s="151"/>
      <c r="C1" s="240"/>
      <c r="I1" s="152"/>
    </row>
    <row r="2" spans="1:9" s="1" customFormat="1" ht="20.100000000000001" customHeight="1">
      <c r="A2" s="141"/>
      <c r="B2" s="361" t="str">
        <f>'Vendor Checklist'!D6</f>
        <v>Vendor Name</v>
      </c>
      <c r="C2" s="362"/>
      <c r="D2" s="363"/>
      <c r="E2" s="363"/>
      <c r="F2" s="363"/>
      <c r="G2" s="389"/>
      <c r="H2" s="364"/>
      <c r="I2" s="141"/>
    </row>
    <row r="3" spans="1:9" s="1" customFormat="1" ht="30" customHeight="1">
      <c r="A3" s="141"/>
      <c r="B3" s="121" t="s">
        <v>41</v>
      </c>
      <c r="C3" s="215"/>
      <c r="D3" s="341" t="s">
        <v>174</v>
      </c>
      <c r="E3" s="342"/>
      <c r="F3" s="342"/>
      <c r="G3" s="342"/>
      <c r="H3" s="343"/>
      <c r="I3" s="141"/>
    </row>
    <row r="4" spans="1:9" s="1" customFormat="1" ht="30" customHeight="1">
      <c r="A4" s="141"/>
      <c r="B4" s="5" t="s">
        <v>29</v>
      </c>
      <c r="C4" s="216" t="s">
        <v>175</v>
      </c>
      <c r="D4" s="6" t="str">
        <f>'Implementation Services'!C4</f>
        <v>Estimated Hours</v>
      </c>
      <c r="E4" s="6" t="s">
        <v>97</v>
      </c>
      <c r="F4" s="6" t="s">
        <v>88</v>
      </c>
      <c r="G4" s="181" t="s">
        <v>90</v>
      </c>
      <c r="H4" s="10" t="s">
        <v>32</v>
      </c>
      <c r="I4" s="141"/>
    </row>
    <row r="5" spans="1:9" s="1" customFormat="1" ht="15" customHeight="1">
      <c r="A5" s="141"/>
      <c r="B5" s="9" t="str">
        <f>'Proposal Summary'!B5</f>
        <v>Core</v>
      </c>
      <c r="C5" s="217"/>
      <c r="D5" s="126"/>
      <c r="E5" s="126"/>
      <c r="F5" s="126"/>
      <c r="G5" s="182"/>
      <c r="H5" s="127"/>
      <c r="I5" s="141"/>
    </row>
    <row r="6" spans="1:9">
      <c r="B6" s="202" t="s">
        <v>176</v>
      </c>
      <c r="C6" s="218"/>
      <c r="D6" s="193"/>
      <c r="E6" s="194"/>
      <c r="F6" s="204">
        <f>IF(ISNUMBER(D6*E6),D6*E6,"N/A")</f>
        <v>0</v>
      </c>
      <c r="G6" s="203"/>
      <c r="H6" s="195"/>
    </row>
    <row r="7" spans="1:9">
      <c r="B7" s="202"/>
      <c r="C7" s="218"/>
      <c r="D7" s="193"/>
      <c r="E7" s="194"/>
      <c r="F7" s="204">
        <f t="shared" ref="F7:F20" si="0">IF(ISNUMBER(D7*E7),D7*E7,"N/A")</f>
        <v>0</v>
      </c>
      <c r="G7" s="203"/>
      <c r="H7" s="195" t="s">
        <v>100</v>
      </c>
    </row>
    <row r="8" spans="1:9">
      <c r="B8" s="202"/>
      <c r="C8" s="218"/>
      <c r="D8" s="193"/>
      <c r="E8" s="194"/>
      <c r="F8" s="204">
        <f t="shared" si="0"/>
        <v>0</v>
      </c>
      <c r="G8" s="203"/>
      <c r="H8" s="195" t="s">
        <v>100</v>
      </c>
    </row>
    <row r="9" spans="1:9">
      <c r="B9" s="202"/>
      <c r="C9" s="218"/>
      <c r="D9" s="193"/>
      <c r="E9" s="194"/>
      <c r="F9" s="204">
        <f t="shared" si="0"/>
        <v>0</v>
      </c>
      <c r="G9" s="203"/>
      <c r="H9" s="195" t="s">
        <v>100</v>
      </c>
    </row>
    <row r="10" spans="1:9">
      <c r="B10" s="202"/>
      <c r="C10" s="218"/>
      <c r="D10" s="193"/>
      <c r="E10" s="194"/>
      <c r="F10" s="204">
        <f t="shared" si="0"/>
        <v>0</v>
      </c>
      <c r="G10" s="203"/>
      <c r="H10" s="195" t="s">
        <v>100</v>
      </c>
    </row>
    <row r="11" spans="1:9">
      <c r="B11" s="202"/>
      <c r="C11" s="218"/>
      <c r="D11" s="193"/>
      <c r="E11" s="194"/>
      <c r="F11" s="204">
        <f t="shared" si="0"/>
        <v>0</v>
      </c>
      <c r="G11" s="203"/>
      <c r="H11" s="195" t="s">
        <v>100</v>
      </c>
    </row>
    <row r="12" spans="1:9">
      <c r="B12" s="202"/>
      <c r="C12" s="218"/>
      <c r="D12" s="193"/>
      <c r="E12" s="194"/>
      <c r="F12" s="204">
        <f t="shared" si="0"/>
        <v>0</v>
      </c>
      <c r="G12" s="203"/>
      <c r="H12" s="195" t="s">
        <v>100</v>
      </c>
    </row>
    <row r="13" spans="1:9">
      <c r="B13" s="202"/>
      <c r="C13" s="218"/>
      <c r="D13" s="193"/>
      <c r="E13" s="194"/>
      <c r="F13" s="204">
        <f t="shared" si="0"/>
        <v>0</v>
      </c>
      <c r="G13" s="203"/>
      <c r="H13" s="195" t="s">
        <v>100</v>
      </c>
    </row>
    <row r="14" spans="1:9">
      <c r="B14" s="202"/>
      <c r="C14" s="218"/>
      <c r="D14" s="193"/>
      <c r="E14" s="194"/>
      <c r="F14" s="204">
        <f t="shared" si="0"/>
        <v>0</v>
      </c>
      <c r="G14" s="203"/>
      <c r="H14" s="195" t="s">
        <v>100</v>
      </c>
    </row>
    <row r="15" spans="1:9">
      <c r="B15" s="202"/>
      <c r="C15" s="218"/>
      <c r="D15" s="193"/>
      <c r="E15" s="194"/>
      <c r="F15" s="204">
        <f t="shared" si="0"/>
        <v>0</v>
      </c>
      <c r="G15" s="203"/>
      <c r="H15" s="195" t="s">
        <v>100</v>
      </c>
    </row>
    <row r="16" spans="1:9">
      <c r="B16" s="202"/>
      <c r="C16" s="218"/>
      <c r="D16" s="193"/>
      <c r="E16" s="194"/>
      <c r="F16" s="204">
        <f t="shared" si="0"/>
        <v>0</v>
      </c>
      <c r="G16" s="203"/>
      <c r="H16" s="195" t="s">
        <v>100</v>
      </c>
    </row>
    <row r="17" spans="2:8">
      <c r="B17" s="202"/>
      <c r="C17" s="218"/>
      <c r="D17" s="193"/>
      <c r="E17" s="194"/>
      <c r="F17" s="204">
        <f t="shared" si="0"/>
        <v>0</v>
      </c>
      <c r="G17" s="203"/>
      <c r="H17" s="195" t="s">
        <v>100</v>
      </c>
    </row>
    <row r="18" spans="2:8">
      <c r="B18" s="202"/>
      <c r="C18" s="218"/>
      <c r="D18" s="193"/>
      <c r="E18" s="194"/>
      <c r="F18" s="204">
        <f t="shared" si="0"/>
        <v>0</v>
      </c>
      <c r="G18" s="203"/>
      <c r="H18" s="195" t="s">
        <v>100</v>
      </c>
    </row>
    <row r="19" spans="2:8">
      <c r="B19" s="202"/>
      <c r="C19" s="218"/>
      <c r="D19" s="193"/>
      <c r="E19" s="194"/>
      <c r="F19" s="204">
        <f t="shared" si="0"/>
        <v>0</v>
      </c>
      <c r="G19" s="203"/>
      <c r="H19" s="195" t="s">
        <v>100</v>
      </c>
    </row>
    <row r="20" spans="2:8">
      <c r="B20" s="202"/>
      <c r="C20" s="218"/>
      <c r="D20" s="193"/>
      <c r="E20" s="194"/>
      <c r="F20" s="204">
        <f t="shared" si="0"/>
        <v>0</v>
      </c>
      <c r="G20" s="203"/>
      <c r="H20" s="195" t="s">
        <v>100</v>
      </c>
    </row>
    <row r="21" spans="2:8">
      <c r="B21" s="12" t="str">
        <f>'Proposal Summary'!B18</f>
        <v>Subtotal - Core Components</v>
      </c>
      <c r="C21" s="219"/>
      <c r="D21" s="16">
        <f ca="1">SUM(D6:OFFSET(D21,-1,0))</f>
        <v>0</v>
      </c>
      <c r="E21" s="2"/>
      <c r="F21" s="21">
        <f ca="1">SUM(F6:OFFSET(F21,-1,0))</f>
        <v>0</v>
      </c>
      <c r="G21" s="21">
        <f ca="1">SUM(G6:OFFSET(G21,-1,0))</f>
        <v>0</v>
      </c>
      <c r="H21" s="30"/>
    </row>
    <row r="22" spans="2:8">
      <c r="B22" s="382" t="str">
        <f>'Proposal Summary'!B19</f>
        <v>Expanded</v>
      </c>
      <c r="C22" s="353"/>
      <c r="D22" s="353"/>
      <c r="E22" s="353"/>
      <c r="F22" s="353"/>
      <c r="G22" s="353"/>
      <c r="H22" s="383"/>
    </row>
    <row r="23" spans="2:8">
      <c r="B23" s="202" t="s">
        <v>176</v>
      </c>
      <c r="C23" s="218"/>
      <c r="D23" s="193"/>
      <c r="E23" s="194"/>
      <c r="F23" s="204">
        <f>IF(ISNUMBER(D23*E23),D23*E23,"N/A")</f>
        <v>0</v>
      </c>
      <c r="G23" s="203"/>
      <c r="H23" s="195"/>
    </row>
    <row r="24" spans="2:8">
      <c r="B24" s="202"/>
      <c r="C24" s="218"/>
      <c r="D24" s="193"/>
      <c r="E24" s="194"/>
      <c r="F24" s="204">
        <f t="shared" ref="F24:F37" si="1">IF(ISNUMBER(D24*E24),D24*E24,"N/A")</f>
        <v>0</v>
      </c>
      <c r="G24" s="203"/>
      <c r="H24" s="195"/>
    </row>
    <row r="25" spans="2:8">
      <c r="B25" s="202"/>
      <c r="C25" s="218"/>
      <c r="D25" s="193"/>
      <c r="E25" s="194"/>
      <c r="F25" s="204">
        <f t="shared" si="1"/>
        <v>0</v>
      </c>
      <c r="G25" s="203"/>
      <c r="H25" s="195"/>
    </row>
    <row r="26" spans="2:8">
      <c r="B26" s="202"/>
      <c r="C26" s="218"/>
      <c r="D26" s="193"/>
      <c r="E26" s="194"/>
      <c r="F26" s="204">
        <f t="shared" si="1"/>
        <v>0</v>
      </c>
      <c r="G26" s="203"/>
      <c r="H26" s="195"/>
    </row>
    <row r="27" spans="2:8">
      <c r="B27" s="202"/>
      <c r="C27" s="218"/>
      <c r="D27" s="193"/>
      <c r="E27" s="194"/>
      <c r="F27" s="204">
        <f t="shared" si="1"/>
        <v>0</v>
      </c>
      <c r="G27" s="203"/>
      <c r="H27" s="195"/>
    </row>
    <row r="28" spans="2:8">
      <c r="B28" s="202"/>
      <c r="C28" s="218"/>
      <c r="D28" s="193"/>
      <c r="E28" s="194"/>
      <c r="F28" s="204">
        <f t="shared" si="1"/>
        <v>0</v>
      </c>
      <c r="G28" s="203"/>
      <c r="H28" s="195"/>
    </row>
    <row r="29" spans="2:8">
      <c r="B29" s="202"/>
      <c r="C29" s="218"/>
      <c r="D29" s="193"/>
      <c r="E29" s="194"/>
      <c r="F29" s="204">
        <f t="shared" si="1"/>
        <v>0</v>
      </c>
      <c r="G29" s="203"/>
      <c r="H29" s="195"/>
    </row>
    <row r="30" spans="2:8">
      <c r="B30" s="202"/>
      <c r="C30" s="218"/>
      <c r="D30" s="193"/>
      <c r="E30" s="194"/>
      <c r="F30" s="204">
        <f t="shared" si="1"/>
        <v>0</v>
      </c>
      <c r="G30" s="203"/>
      <c r="H30" s="195"/>
    </row>
    <row r="31" spans="2:8">
      <c r="B31" s="202"/>
      <c r="C31" s="218"/>
      <c r="D31" s="193"/>
      <c r="E31" s="194"/>
      <c r="F31" s="204">
        <f t="shared" si="1"/>
        <v>0</v>
      </c>
      <c r="G31" s="203"/>
      <c r="H31" s="195"/>
    </row>
    <row r="32" spans="2:8">
      <c r="B32" s="202"/>
      <c r="C32" s="218"/>
      <c r="D32" s="193"/>
      <c r="E32" s="194"/>
      <c r="F32" s="204">
        <f t="shared" si="1"/>
        <v>0</v>
      </c>
      <c r="G32" s="203"/>
      <c r="H32" s="195"/>
    </row>
    <row r="33" spans="1:9">
      <c r="B33" s="202"/>
      <c r="C33" s="218"/>
      <c r="D33" s="193"/>
      <c r="E33" s="194"/>
      <c r="F33" s="204">
        <f t="shared" si="1"/>
        <v>0</v>
      </c>
      <c r="G33" s="203"/>
      <c r="H33" s="195"/>
    </row>
    <row r="34" spans="1:9">
      <c r="B34" s="202"/>
      <c r="C34" s="218"/>
      <c r="D34" s="193"/>
      <c r="E34" s="194"/>
      <c r="F34" s="204">
        <f t="shared" si="1"/>
        <v>0</v>
      </c>
      <c r="G34" s="203"/>
      <c r="H34" s="195"/>
    </row>
    <row r="35" spans="1:9">
      <c r="B35" s="202"/>
      <c r="C35" s="218"/>
      <c r="D35" s="193"/>
      <c r="E35" s="194"/>
      <c r="F35" s="204">
        <f t="shared" si="1"/>
        <v>0</v>
      </c>
      <c r="G35" s="203"/>
      <c r="H35" s="195"/>
    </row>
    <row r="36" spans="1:9">
      <c r="B36" s="202"/>
      <c r="C36" s="218"/>
      <c r="D36" s="193"/>
      <c r="E36" s="194"/>
      <c r="F36" s="204">
        <f t="shared" si="1"/>
        <v>0</v>
      </c>
      <c r="G36" s="203"/>
      <c r="H36" s="195"/>
    </row>
    <row r="37" spans="1:9">
      <c r="B37" s="202"/>
      <c r="C37" s="218"/>
      <c r="D37" s="193"/>
      <c r="E37" s="194"/>
      <c r="F37" s="204">
        <f t="shared" si="1"/>
        <v>0</v>
      </c>
      <c r="G37" s="203"/>
      <c r="H37" s="195"/>
    </row>
    <row r="38" spans="1:9">
      <c r="B38" s="11" t="str">
        <f>'Proposal Summary'!B32</f>
        <v>Subtotal - Expanded Components</v>
      </c>
      <c r="C38" s="220"/>
      <c r="D38" s="17">
        <f ca="1">SUM(D23:OFFSET(D38,-1,0))</f>
        <v>0</v>
      </c>
      <c r="E38" s="22"/>
      <c r="F38" s="22">
        <f ca="1">SUM(F23:OFFSET(F38,-1,0))</f>
        <v>0</v>
      </c>
      <c r="G38" s="22">
        <f ca="1">SUM(G23:OFFSET(G38,-1,0))</f>
        <v>0</v>
      </c>
      <c r="H38" s="31"/>
    </row>
    <row r="39" spans="1:9" s="1" customFormat="1" ht="15.75" thickBot="1">
      <c r="A39" s="141"/>
      <c r="B39" s="212" t="str">
        <f>'Proposal Summary'!B33</f>
        <v>Grand Total</v>
      </c>
      <c r="C39" s="57"/>
      <c r="D39" s="153">
        <f ca="1">D38+D21</f>
        <v>0</v>
      </c>
      <c r="E39" s="20"/>
      <c r="F39" s="20">
        <f ca="1">F38+F21</f>
        <v>0</v>
      </c>
      <c r="G39" s="20">
        <f ca="1">G38+G21</f>
        <v>0</v>
      </c>
      <c r="H39" s="213"/>
      <c r="I39" s="141"/>
    </row>
    <row r="40" spans="1:9" s="147" customFormat="1">
      <c r="A40" s="149"/>
      <c r="C40" s="240"/>
      <c r="I40" s="150"/>
    </row>
  </sheetData>
  <sheetProtection formatCells="0" formatRows="0"/>
  <mergeCells count="3">
    <mergeCell ref="B2:H2"/>
    <mergeCell ref="D3:H3"/>
    <mergeCell ref="B22:H22"/>
  </mergeCells>
  <dataValidations count="2">
    <dataValidation type="decimal" operator="greaterThanOrEqual" allowBlank="1" showErrorMessage="1" errorTitle="Invalid Entry" error="Please enter numeric values only and type any text in the comments column." sqref="D23:E37 D6:E20" xr:uid="{1397C05C-BCDD-4A60-8FE9-37BA35EB2125}">
      <formula1>0</formula1>
    </dataValidation>
    <dataValidation type="list" allowBlank="1" showInputMessage="1" showErrorMessage="1" sqref="C6:C20 C23:C37" xr:uid="{20071C6D-8E60-4320-B8B3-78D82E492C07}">
      <formula1>"Software, Services, Hardware, Other"</formula1>
    </dataValidation>
  </dataValidations>
  <printOptions horizontalCentered="1"/>
  <pageMargins left="0.25" right="0.25" top="0.75" bottom="0.25" header="0.3" footer="0.3"/>
  <pageSetup scale="84" fitToHeight="0" orientation="landscape" r:id="rId1"/>
  <headerFooter scaleWithDoc="0">
    <oddHeader>&amp;C&amp;"-,Bold"City of New Braunfels - ERP RFP 23-006
&amp;"-,Italic"&amp;10Pricing Forms - &amp;A</oddHeader>
  </headerFooter>
  <ignoredErrors>
    <ignoredError sqref="F6:F20 F23:F37" unlockedFormula="1"/>
  </ignoredErrors>
  <extLst>
    <ext xmlns:x14="http://schemas.microsoft.com/office/spreadsheetml/2009/9/main" uri="{78C0D931-6437-407d-A8EE-F0AAD7539E65}">
      <x14:conditionalFormattings>
        <x14:conditionalFormatting xmlns:xm="http://schemas.microsoft.com/office/excel/2006/main">
          <x14:cfRule type="expression" priority="830" id="{862686AE-77CA-4863-A36C-7B2B98154844}">
            <xm:f>'Vendor Checklist'!$D$41='Vendor Checklist'!$AA$1</xm:f>
            <x14:dxf>
              <font>
                <color theme="0"/>
              </font>
            </x14:dxf>
          </x14:cfRule>
          <xm:sqref>D3:H3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3"/>
    <pageSetUpPr fitToPage="1"/>
  </sheetPr>
  <dimension ref="A1:M186"/>
  <sheetViews>
    <sheetView showGridLines="0" zoomScale="115" zoomScaleNormal="115" workbookViewId="0">
      <pane ySplit="5" topLeftCell="A6" activePane="bottomLeft" state="frozen"/>
      <selection pane="bottomLeft" activeCell="C3" sqref="C3:E3"/>
      <selection activeCell="C3" sqref="C3:E3"/>
    </sheetView>
  </sheetViews>
  <sheetFormatPr defaultColWidth="0" defaultRowHeight="15"/>
  <cols>
    <col min="1" max="1" width="3.7109375" customWidth="1"/>
    <col min="2" max="2" width="72.5703125" customWidth="1"/>
    <col min="3" max="5" width="12.7109375" customWidth="1"/>
    <col min="6" max="8" width="12.7109375" style="75" customWidth="1"/>
    <col min="9" max="9" width="66.7109375" customWidth="1"/>
    <col min="10" max="10" width="3.7109375" customWidth="1"/>
    <col min="11" max="13" width="0" hidden="1" customWidth="1"/>
    <col min="14" max="16384" width="9.140625" hidden="1"/>
  </cols>
  <sheetData>
    <row r="1" spans="2:9" ht="15.75" thickBot="1"/>
    <row r="2" spans="2:9" s="1" customFormat="1">
      <c r="B2" s="344" t="str">
        <f>'Vendor Checklist'!D6</f>
        <v>Vendor Name</v>
      </c>
      <c r="C2" s="345"/>
      <c r="D2" s="345"/>
      <c r="E2" s="345"/>
      <c r="F2" s="345"/>
      <c r="G2" s="367"/>
      <c r="H2" s="367"/>
      <c r="I2" s="346"/>
    </row>
    <row r="3" spans="2:9" s="1" customFormat="1" ht="26.25" customHeight="1">
      <c r="B3" s="70" t="s">
        <v>177</v>
      </c>
      <c r="C3" s="355" t="s">
        <v>178</v>
      </c>
      <c r="D3" s="356"/>
      <c r="E3" s="356"/>
      <c r="F3" s="356"/>
      <c r="G3" s="356"/>
      <c r="H3" s="356"/>
      <c r="I3" s="357"/>
    </row>
    <row r="4" spans="2:9" s="1" customFormat="1" ht="57" customHeight="1">
      <c r="B4" s="390" t="s">
        <v>179</v>
      </c>
      <c r="C4" s="392" t="s">
        <v>180</v>
      </c>
      <c r="D4" s="393"/>
      <c r="E4" s="392" t="s">
        <v>181</v>
      </c>
      <c r="F4" s="393"/>
      <c r="G4" s="392" t="s">
        <v>182</v>
      </c>
      <c r="H4" s="393"/>
      <c r="I4" s="118"/>
    </row>
    <row r="5" spans="2:9" s="1" customFormat="1" ht="60">
      <c r="B5" s="391"/>
      <c r="C5" s="69" t="s">
        <v>183</v>
      </c>
      <c r="D5" s="69" t="s">
        <v>184</v>
      </c>
      <c r="E5" s="80" t="s">
        <v>185</v>
      </c>
      <c r="F5" s="69" t="s">
        <v>186</v>
      </c>
      <c r="G5" s="80" t="s">
        <v>187</v>
      </c>
      <c r="H5" s="69" t="s">
        <v>188</v>
      </c>
      <c r="I5" s="72" t="str">
        <f>'Proposal Summary'!E4</f>
        <v>Comments</v>
      </c>
    </row>
    <row r="6" spans="2:9" s="1" customFormat="1">
      <c r="B6" s="97" t="s">
        <v>189</v>
      </c>
      <c r="C6" s="93"/>
      <c r="D6" s="93"/>
      <c r="E6" s="93"/>
      <c r="F6" s="93"/>
      <c r="G6" s="93"/>
      <c r="H6" s="93"/>
      <c r="I6" s="94"/>
    </row>
    <row r="7" spans="2:9">
      <c r="B7" s="105" t="s">
        <v>190</v>
      </c>
      <c r="C7" s="77"/>
      <c r="D7" s="77"/>
      <c r="E7" s="107"/>
      <c r="F7" s="107"/>
      <c r="G7" s="247"/>
      <c r="H7" s="247"/>
      <c r="I7" s="73"/>
    </row>
    <row r="8" spans="2:9" ht="30">
      <c r="B8" s="105" t="s">
        <v>191</v>
      </c>
      <c r="C8" s="77"/>
      <c r="D8" s="77"/>
      <c r="E8" s="107"/>
      <c r="F8" s="107"/>
      <c r="G8" s="247"/>
      <c r="H8" s="247"/>
      <c r="I8" s="73"/>
    </row>
    <row r="9" spans="2:9" ht="15" customHeight="1">
      <c r="B9" s="105" t="s">
        <v>192</v>
      </c>
      <c r="C9" s="77"/>
      <c r="D9" s="77"/>
      <c r="E9" s="107"/>
      <c r="F9" s="107"/>
      <c r="G9" s="247"/>
      <c r="H9" s="247"/>
      <c r="I9" s="73"/>
    </row>
    <row r="10" spans="2:9" ht="30">
      <c r="B10" s="105" t="s">
        <v>193</v>
      </c>
      <c r="C10" s="77"/>
      <c r="D10" s="77"/>
      <c r="E10" s="107"/>
      <c r="F10" s="107"/>
      <c r="G10" s="247"/>
      <c r="H10" s="247"/>
      <c r="I10" s="73"/>
    </row>
    <row r="11" spans="2:9">
      <c r="B11" s="105" t="s">
        <v>194</v>
      </c>
      <c r="C11" s="77"/>
      <c r="D11" s="77"/>
      <c r="E11" s="107"/>
      <c r="F11" s="107"/>
      <c r="G11" s="247"/>
      <c r="H11" s="247"/>
      <c r="I11" s="73"/>
    </row>
    <row r="12" spans="2:9">
      <c r="B12" s="105" t="s">
        <v>195</v>
      </c>
      <c r="C12" s="77"/>
      <c r="D12" s="77"/>
      <c r="E12" s="107"/>
      <c r="F12" s="107"/>
      <c r="G12" s="247"/>
      <c r="H12" s="247"/>
      <c r="I12" s="73"/>
    </row>
    <row r="13" spans="2:9" ht="30">
      <c r="B13" s="105" t="s">
        <v>196</v>
      </c>
      <c r="C13" s="77"/>
      <c r="D13" s="77"/>
      <c r="E13" s="107"/>
      <c r="F13" s="107"/>
      <c r="G13" s="247"/>
      <c r="H13" s="247"/>
      <c r="I13" s="73"/>
    </row>
    <row r="14" spans="2:9">
      <c r="B14" s="105" t="s">
        <v>197</v>
      </c>
      <c r="C14" s="77"/>
      <c r="D14" s="77"/>
      <c r="E14" s="107"/>
      <c r="F14" s="107"/>
      <c r="G14" s="247"/>
      <c r="H14" s="247"/>
      <c r="I14" s="73"/>
    </row>
    <row r="15" spans="2:9" ht="15" customHeight="1">
      <c r="B15" s="105" t="s">
        <v>198</v>
      </c>
      <c r="C15" s="77"/>
      <c r="D15" s="77"/>
      <c r="E15" s="107"/>
      <c r="F15" s="107"/>
      <c r="G15" s="247"/>
      <c r="H15" s="247"/>
      <c r="I15" s="73"/>
    </row>
    <row r="16" spans="2:9" ht="15" customHeight="1">
      <c r="B16" s="105" t="s">
        <v>199</v>
      </c>
      <c r="C16" s="77"/>
      <c r="D16" s="77"/>
      <c r="E16" s="107"/>
      <c r="F16" s="107"/>
      <c r="G16" s="247"/>
      <c r="H16" s="247"/>
      <c r="I16" s="73"/>
    </row>
    <row r="17" spans="2:9" ht="45">
      <c r="B17" s="105" t="s">
        <v>200</v>
      </c>
      <c r="C17" s="77"/>
      <c r="D17" s="77"/>
      <c r="E17" s="107"/>
      <c r="F17" s="107"/>
      <c r="G17" s="247"/>
      <c r="H17" s="247"/>
      <c r="I17" s="73"/>
    </row>
    <row r="18" spans="2:9">
      <c r="B18" s="105" t="s">
        <v>201</v>
      </c>
      <c r="C18" s="77"/>
      <c r="D18" s="77"/>
      <c r="E18" s="107"/>
      <c r="F18" s="107"/>
      <c r="G18" s="247"/>
      <c r="H18" s="247"/>
      <c r="I18" s="73"/>
    </row>
    <row r="19" spans="2:9" ht="15" customHeight="1">
      <c r="B19" s="105" t="s">
        <v>202</v>
      </c>
      <c r="C19" s="77"/>
      <c r="D19" s="77"/>
      <c r="E19" s="107"/>
      <c r="F19" s="107"/>
      <c r="G19" s="247"/>
      <c r="H19" s="247"/>
      <c r="I19" s="73"/>
    </row>
    <row r="20" spans="2:9" ht="30">
      <c r="B20" s="105" t="s">
        <v>203</v>
      </c>
      <c r="C20" s="77"/>
      <c r="D20" s="77"/>
      <c r="E20" s="107"/>
      <c r="F20" s="107"/>
      <c r="G20" s="247"/>
      <c r="H20" s="247"/>
      <c r="I20" s="73"/>
    </row>
    <row r="21" spans="2:9" ht="30">
      <c r="B21" s="105" t="s">
        <v>204</v>
      </c>
      <c r="C21" s="77"/>
      <c r="D21" s="77"/>
      <c r="E21" s="107"/>
      <c r="F21" s="107"/>
      <c r="G21" s="247"/>
      <c r="H21" s="247"/>
      <c r="I21" s="73"/>
    </row>
    <row r="22" spans="2:9" ht="30">
      <c r="B22" s="105" t="s">
        <v>205</v>
      </c>
      <c r="C22" s="77"/>
      <c r="D22" s="77"/>
      <c r="E22" s="107"/>
      <c r="F22" s="107"/>
      <c r="G22" s="247"/>
      <c r="H22" s="247"/>
      <c r="I22" s="73"/>
    </row>
    <row r="23" spans="2:9">
      <c r="B23" s="105" t="s">
        <v>206</v>
      </c>
      <c r="C23" s="77"/>
      <c r="D23" s="77"/>
      <c r="E23" s="107"/>
      <c r="F23" s="107"/>
      <c r="G23" s="247"/>
      <c r="H23" s="247"/>
      <c r="I23" s="73"/>
    </row>
    <row r="24" spans="2:9">
      <c r="B24" s="103" t="s">
        <v>207</v>
      </c>
      <c r="C24" s="95"/>
      <c r="D24" s="95"/>
      <c r="E24" s="108"/>
      <c r="F24" s="108"/>
      <c r="G24" s="108"/>
      <c r="H24" s="108"/>
      <c r="I24" s="96"/>
    </row>
    <row r="25" spans="2:9">
      <c r="B25" s="105" t="s">
        <v>208</v>
      </c>
      <c r="C25" s="77"/>
      <c r="D25" s="77"/>
      <c r="E25" s="107"/>
      <c r="F25" s="107"/>
      <c r="G25" s="247"/>
      <c r="H25" s="247"/>
      <c r="I25" s="73"/>
    </row>
    <row r="26" spans="2:9">
      <c r="B26" s="105" t="s">
        <v>209</v>
      </c>
      <c r="C26" s="77"/>
      <c r="D26" s="77"/>
      <c r="E26" s="107"/>
      <c r="F26" s="107"/>
      <c r="G26" s="247"/>
      <c r="H26" s="247"/>
      <c r="I26" s="73"/>
    </row>
    <row r="27" spans="2:9">
      <c r="B27" s="105" t="s">
        <v>210</v>
      </c>
      <c r="C27" s="77"/>
      <c r="D27" s="77"/>
      <c r="E27" s="107"/>
      <c r="F27" s="107"/>
      <c r="G27" s="247"/>
      <c r="H27" s="247"/>
      <c r="I27" s="73"/>
    </row>
    <row r="28" spans="2:9">
      <c r="B28" s="105" t="s">
        <v>211</v>
      </c>
      <c r="C28" s="77"/>
      <c r="D28" s="77"/>
      <c r="E28" s="107"/>
      <c r="F28" s="107"/>
      <c r="G28" s="247"/>
      <c r="H28" s="247"/>
      <c r="I28" s="73"/>
    </row>
    <row r="29" spans="2:9">
      <c r="B29" s="105" t="s">
        <v>212</v>
      </c>
      <c r="C29" s="77"/>
      <c r="D29" s="77"/>
      <c r="E29" s="107"/>
      <c r="F29" s="107"/>
      <c r="G29" s="247"/>
      <c r="H29" s="247"/>
      <c r="I29" s="73"/>
    </row>
    <row r="30" spans="2:9">
      <c r="B30" s="105" t="s">
        <v>213</v>
      </c>
      <c r="C30" s="77"/>
      <c r="D30" s="77"/>
      <c r="E30" s="107"/>
      <c r="F30" s="107"/>
      <c r="G30" s="247"/>
      <c r="H30" s="247"/>
      <c r="I30" s="73"/>
    </row>
    <row r="31" spans="2:9">
      <c r="B31" s="105" t="s">
        <v>214</v>
      </c>
      <c r="C31" s="77"/>
      <c r="D31" s="77"/>
      <c r="E31" s="107"/>
      <c r="F31" s="107"/>
      <c r="G31" s="247"/>
      <c r="H31" s="247"/>
      <c r="I31" s="73"/>
    </row>
    <row r="32" spans="2:9">
      <c r="B32" s="105" t="s">
        <v>215</v>
      </c>
      <c r="C32" s="77"/>
      <c r="D32" s="77"/>
      <c r="E32" s="107"/>
      <c r="F32" s="107"/>
      <c r="G32" s="247"/>
      <c r="H32" s="247"/>
      <c r="I32" s="73"/>
    </row>
    <row r="33" spans="2:9">
      <c r="B33" s="105" t="s">
        <v>216</v>
      </c>
      <c r="C33" s="77"/>
      <c r="D33" s="77"/>
      <c r="E33" s="107"/>
      <c r="F33" s="107"/>
      <c r="G33" s="247"/>
      <c r="H33" s="247"/>
      <c r="I33" s="73"/>
    </row>
    <row r="34" spans="2:9">
      <c r="B34" s="104" t="s">
        <v>217</v>
      </c>
      <c r="C34" s="83"/>
      <c r="D34" s="83"/>
      <c r="E34" s="109"/>
      <c r="F34" s="109"/>
      <c r="G34" s="109"/>
      <c r="H34" s="109"/>
      <c r="I34" s="84"/>
    </row>
    <row r="35" spans="2:9">
      <c r="B35" s="105" t="s">
        <v>218</v>
      </c>
      <c r="C35" s="77"/>
      <c r="D35" s="77"/>
      <c r="E35" s="107"/>
      <c r="F35" s="107"/>
      <c r="G35" s="247"/>
      <c r="H35" s="247"/>
      <c r="I35" s="73"/>
    </row>
    <row r="36" spans="2:9">
      <c r="B36" s="105" t="s">
        <v>219</v>
      </c>
      <c r="C36" s="77"/>
      <c r="D36" s="77"/>
      <c r="E36" s="107"/>
      <c r="F36" s="107"/>
      <c r="G36" s="247"/>
      <c r="H36" s="247"/>
      <c r="I36" s="73"/>
    </row>
    <row r="37" spans="2:9">
      <c r="B37" s="105" t="s">
        <v>220</v>
      </c>
      <c r="C37" s="77"/>
      <c r="D37" s="77"/>
      <c r="E37" s="107"/>
      <c r="F37" s="107"/>
      <c r="G37" s="247"/>
      <c r="H37" s="247"/>
      <c r="I37" s="73"/>
    </row>
    <row r="38" spans="2:9">
      <c r="B38" s="105" t="s">
        <v>221</v>
      </c>
      <c r="C38" s="77"/>
      <c r="D38" s="77"/>
      <c r="E38" s="107"/>
      <c r="F38" s="107"/>
      <c r="G38" s="247"/>
      <c r="H38" s="247"/>
      <c r="I38" s="73"/>
    </row>
    <row r="39" spans="2:9">
      <c r="B39" s="105" t="s">
        <v>222</v>
      </c>
      <c r="C39" s="77"/>
      <c r="D39" s="77"/>
      <c r="E39" s="107"/>
      <c r="F39" s="107"/>
      <c r="G39" s="247"/>
      <c r="H39" s="247"/>
      <c r="I39" s="73"/>
    </row>
    <row r="40" spans="2:9">
      <c r="B40" s="105" t="s">
        <v>223</v>
      </c>
      <c r="C40" s="77"/>
      <c r="D40" s="77"/>
      <c r="E40" s="107"/>
      <c r="F40" s="107"/>
      <c r="G40" s="247"/>
      <c r="H40" s="247"/>
      <c r="I40" s="73"/>
    </row>
    <row r="41" spans="2:9">
      <c r="B41" s="105" t="s">
        <v>224</v>
      </c>
      <c r="C41" s="77"/>
      <c r="D41" s="77"/>
      <c r="E41" s="107"/>
      <c r="F41" s="107"/>
      <c r="G41" s="247"/>
      <c r="H41" s="247"/>
      <c r="I41" s="73"/>
    </row>
    <row r="42" spans="2:9">
      <c r="B42" s="105" t="s">
        <v>225</v>
      </c>
      <c r="C42" s="77"/>
      <c r="D42" s="77"/>
      <c r="E42" s="107"/>
      <c r="F42" s="107"/>
      <c r="G42" s="247"/>
      <c r="H42" s="247"/>
      <c r="I42" s="73"/>
    </row>
    <row r="43" spans="2:9">
      <c r="B43" s="105" t="s">
        <v>226</v>
      </c>
      <c r="C43" s="77"/>
      <c r="D43" s="77"/>
      <c r="E43" s="107"/>
      <c r="F43" s="107"/>
      <c r="G43" s="247"/>
      <c r="H43" s="247"/>
      <c r="I43" s="73"/>
    </row>
    <row r="44" spans="2:9">
      <c r="B44" s="105" t="s">
        <v>227</v>
      </c>
      <c r="C44" s="77"/>
      <c r="D44" s="77"/>
      <c r="E44" s="107"/>
      <c r="F44" s="107"/>
      <c r="G44" s="247"/>
      <c r="H44" s="247"/>
      <c r="I44" s="73"/>
    </row>
    <row r="45" spans="2:9">
      <c r="B45" s="105" t="s">
        <v>228</v>
      </c>
      <c r="C45" s="77"/>
      <c r="D45" s="77"/>
      <c r="E45" s="107"/>
      <c r="F45" s="107"/>
      <c r="G45" s="247"/>
      <c r="H45" s="247"/>
      <c r="I45" s="73"/>
    </row>
    <row r="46" spans="2:9">
      <c r="B46" s="105" t="s">
        <v>229</v>
      </c>
      <c r="C46" s="77"/>
      <c r="D46" s="77"/>
      <c r="E46" s="107"/>
      <c r="F46" s="107"/>
      <c r="G46" s="247"/>
      <c r="H46" s="247"/>
      <c r="I46" s="73"/>
    </row>
    <row r="47" spans="2:9" ht="30">
      <c r="B47" s="105" t="s">
        <v>230</v>
      </c>
      <c r="C47" s="77"/>
      <c r="D47" s="77"/>
      <c r="E47" s="107"/>
      <c r="F47" s="107"/>
      <c r="G47" s="247"/>
      <c r="H47" s="247"/>
      <c r="I47" s="73"/>
    </row>
    <row r="48" spans="2:9">
      <c r="B48" s="102" t="s">
        <v>231</v>
      </c>
      <c r="C48" s="85"/>
      <c r="D48" s="85"/>
      <c r="E48" s="110"/>
      <c r="F48" s="110"/>
      <c r="G48" s="110"/>
      <c r="H48" s="110"/>
      <c r="I48" s="86"/>
    </row>
    <row r="49" spans="2:9">
      <c r="B49" s="105" t="s">
        <v>232</v>
      </c>
      <c r="C49" s="77"/>
      <c r="D49" s="77"/>
      <c r="E49" s="107"/>
      <c r="F49" s="107"/>
      <c r="G49" s="247"/>
      <c r="H49" s="247"/>
      <c r="I49" s="73"/>
    </row>
    <row r="50" spans="2:9" ht="30">
      <c r="B50" s="105" t="s">
        <v>233</v>
      </c>
      <c r="C50" s="77"/>
      <c r="D50" s="77"/>
      <c r="E50" s="107"/>
      <c r="F50" s="107"/>
      <c r="G50" s="247"/>
      <c r="H50" s="247"/>
      <c r="I50" s="73"/>
    </row>
    <row r="51" spans="2:9">
      <c r="B51" s="105" t="s">
        <v>234</v>
      </c>
      <c r="C51" s="77"/>
      <c r="D51" s="77"/>
      <c r="E51" s="107"/>
      <c r="F51" s="107"/>
      <c r="G51" s="247"/>
      <c r="H51" s="247"/>
      <c r="I51" s="73"/>
    </row>
    <row r="52" spans="2:9">
      <c r="B52" s="105" t="s">
        <v>235</v>
      </c>
      <c r="C52" s="77"/>
      <c r="D52" s="77"/>
      <c r="E52" s="107"/>
      <c r="F52" s="107"/>
      <c r="G52" s="247"/>
      <c r="H52" s="247"/>
      <c r="I52" s="73"/>
    </row>
    <row r="53" spans="2:9">
      <c r="B53" s="105" t="s">
        <v>236</v>
      </c>
      <c r="C53" s="77"/>
      <c r="D53" s="77"/>
      <c r="E53" s="107"/>
      <c r="F53" s="107"/>
      <c r="G53" s="247"/>
      <c r="H53" s="247"/>
      <c r="I53" s="73"/>
    </row>
    <row r="54" spans="2:9">
      <c r="B54" s="100" t="s">
        <v>237</v>
      </c>
      <c r="C54" s="87"/>
      <c r="D54" s="87"/>
      <c r="E54" s="111"/>
      <c r="F54" s="111"/>
      <c r="G54" s="111"/>
      <c r="H54" s="111"/>
      <c r="I54" s="88"/>
    </row>
    <row r="55" spans="2:9">
      <c r="B55" s="105" t="s">
        <v>238</v>
      </c>
      <c r="C55" s="77"/>
      <c r="D55" s="77"/>
      <c r="E55" s="107"/>
      <c r="F55" s="107"/>
      <c r="G55" s="247"/>
      <c r="H55" s="247"/>
      <c r="I55" s="73"/>
    </row>
    <row r="56" spans="2:9" ht="30">
      <c r="B56" s="105" t="s">
        <v>239</v>
      </c>
      <c r="C56" s="77"/>
      <c r="D56" s="77"/>
      <c r="E56" s="107"/>
      <c r="F56" s="107"/>
      <c r="G56" s="247"/>
      <c r="H56" s="247"/>
      <c r="I56" s="73"/>
    </row>
    <row r="57" spans="2:9" ht="45">
      <c r="B57" s="105" t="s">
        <v>240</v>
      </c>
      <c r="C57" s="77"/>
      <c r="D57" s="77"/>
      <c r="E57" s="107"/>
      <c r="F57" s="107"/>
      <c r="G57" s="247"/>
      <c r="H57" s="247"/>
      <c r="I57" s="73"/>
    </row>
    <row r="58" spans="2:9">
      <c r="B58" s="105" t="s">
        <v>241</v>
      </c>
      <c r="C58" s="77"/>
      <c r="D58" s="77"/>
      <c r="E58" s="107"/>
      <c r="F58" s="107"/>
      <c r="G58" s="247"/>
      <c r="H58" s="247"/>
      <c r="I58" s="73"/>
    </row>
    <row r="59" spans="2:9">
      <c r="B59" s="105" t="s">
        <v>242</v>
      </c>
      <c r="C59" s="77"/>
      <c r="D59" s="77"/>
      <c r="E59" s="107"/>
      <c r="F59" s="107"/>
      <c r="G59" s="247"/>
      <c r="H59" s="247"/>
      <c r="I59" s="73"/>
    </row>
    <row r="60" spans="2:9" ht="15" customHeight="1">
      <c r="B60" s="105" t="s">
        <v>243</v>
      </c>
      <c r="C60" s="77"/>
      <c r="D60" s="77"/>
      <c r="E60" s="107"/>
      <c r="F60" s="107"/>
      <c r="G60" s="247"/>
      <c r="H60" s="247"/>
      <c r="I60" s="73"/>
    </row>
    <row r="61" spans="2:9">
      <c r="B61" s="105" t="s">
        <v>244</v>
      </c>
      <c r="C61" s="77"/>
      <c r="D61" s="77"/>
      <c r="E61" s="107"/>
      <c r="F61" s="107"/>
      <c r="G61" s="247"/>
      <c r="H61" s="247"/>
      <c r="I61" s="73"/>
    </row>
    <row r="62" spans="2:9" ht="30">
      <c r="B62" s="105" t="s">
        <v>245</v>
      </c>
      <c r="C62" s="77"/>
      <c r="D62" s="77"/>
      <c r="E62" s="107"/>
      <c r="F62" s="107"/>
      <c r="G62" s="247"/>
      <c r="H62" s="247"/>
      <c r="I62" s="73"/>
    </row>
    <row r="63" spans="2:9" ht="45">
      <c r="B63" s="105" t="s">
        <v>246</v>
      </c>
      <c r="C63" s="77"/>
      <c r="D63" s="77"/>
      <c r="E63" s="107"/>
      <c r="F63" s="107"/>
      <c r="G63" s="247"/>
      <c r="H63" s="247"/>
      <c r="I63" s="73"/>
    </row>
    <row r="64" spans="2:9">
      <c r="B64" s="105" t="s">
        <v>247</v>
      </c>
      <c r="C64" s="77"/>
      <c r="D64" s="77"/>
      <c r="E64" s="107"/>
      <c r="F64" s="107"/>
      <c r="G64" s="247"/>
      <c r="H64" s="247"/>
      <c r="I64" s="73"/>
    </row>
    <row r="65" spans="2:9">
      <c r="B65" s="105" t="s">
        <v>248</v>
      </c>
      <c r="C65" s="77"/>
      <c r="D65" s="77"/>
      <c r="E65" s="107"/>
      <c r="F65" s="107"/>
      <c r="G65" s="247"/>
      <c r="H65" s="247"/>
      <c r="I65" s="73"/>
    </row>
    <row r="66" spans="2:9">
      <c r="B66" s="105" t="s">
        <v>249</v>
      </c>
      <c r="C66" s="77"/>
      <c r="D66" s="77"/>
      <c r="E66" s="107"/>
      <c r="F66" s="107"/>
      <c r="G66" s="247"/>
      <c r="H66" s="247"/>
      <c r="I66" s="73"/>
    </row>
    <row r="67" spans="2:9" ht="30">
      <c r="B67" s="105" t="s">
        <v>250</v>
      </c>
      <c r="C67" s="77"/>
      <c r="D67" s="77"/>
      <c r="E67" s="107"/>
      <c r="F67" s="107"/>
      <c r="G67" s="247"/>
      <c r="H67" s="247"/>
      <c r="I67" s="73"/>
    </row>
    <row r="68" spans="2:9">
      <c r="B68" s="101" t="s">
        <v>251</v>
      </c>
      <c r="C68" s="89"/>
      <c r="D68" s="89"/>
      <c r="E68" s="112"/>
      <c r="F68" s="112"/>
      <c r="G68" s="112"/>
      <c r="H68" s="112"/>
      <c r="I68" s="90"/>
    </row>
    <row r="69" spans="2:9">
      <c r="B69" s="105" t="s">
        <v>252</v>
      </c>
      <c r="C69" s="77"/>
      <c r="D69" s="77"/>
      <c r="E69" s="107"/>
      <c r="F69" s="107"/>
      <c r="G69" s="247"/>
      <c r="H69" s="247"/>
      <c r="I69" s="73"/>
    </row>
    <row r="70" spans="2:9" ht="15" customHeight="1">
      <c r="B70" s="105" t="s">
        <v>253</v>
      </c>
      <c r="C70" s="77"/>
      <c r="D70" s="77"/>
      <c r="E70" s="107"/>
      <c r="F70" s="107"/>
      <c r="G70" s="247"/>
      <c r="H70" s="247"/>
      <c r="I70" s="73"/>
    </row>
    <row r="71" spans="2:9" ht="15" customHeight="1">
      <c r="B71" s="105" t="s">
        <v>254</v>
      </c>
      <c r="C71" s="77"/>
      <c r="D71" s="77"/>
      <c r="E71" s="107"/>
      <c r="F71" s="107"/>
      <c r="G71" s="247"/>
      <c r="H71" s="247"/>
      <c r="I71" s="73"/>
    </row>
    <row r="72" spans="2:9" ht="30">
      <c r="B72" s="105" t="s">
        <v>255</v>
      </c>
      <c r="C72" s="77"/>
      <c r="D72" s="77"/>
      <c r="E72" s="107"/>
      <c r="F72" s="107"/>
      <c r="G72" s="247"/>
      <c r="H72" s="247"/>
      <c r="I72" s="73"/>
    </row>
    <row r="73" spans="2:9" ht="30">
      <c r="B73" s="105" t="s">
        <v>256</v>
      </c>
      <c r="C73" s="77"/>
      <c r="D73" s="77"/>
      <c r="E73" s="107"/>
      <c r="F73" s="107"/>
      <c r="G73" s="247"/>
      <c r="H73" s="247"/>
      <c r="I73" s="73"/>
    </row>
    <row r="74" spans="2:9">
      <c r="B74" s="105" t="s">
        <v>257</v>
      </c>
      <c r="C74" s="77"/>
      <c r="D74" s="77"/>
      <c r="E74" s="107"/>
      <c r="F74" s="107"/>
      <c r="G74" s="247"/>
      <c r="H74" s="247"/>
      <c r="I74" s="73"/>
    </row>
    <row r="75" spans="2:9" ht="30">
      <c r="B75" s="105" t="s">
        <v>258</v>
      </c>
      <c r="C75" s="77"/>
      <c r="D75" s="77"/>
      <c r="E75" s="107"/>
      <c r="F75" s="107"/>
      <c r="G75" s="247"/>
      <c r="H75" s="247"/>
      <c r="I75" s="73"/>
    </row>
    <row r="76" spans="2:9" ht="30">
      <c r="B76" s="105" t="s">
        <v>259</v>
      </c>
      <c r="C76" s="77"/>
      <c r="D76" s="77"/>
      <c r="E76" s="107"/>
      <c r="F76" s="107"/>
      <c r="G76" s="247"/>
      <c r="H76" s="247"/>
      <c r="I76" s="73"/>
    </row>
    <row r="77" spans="2:9">
      <c r="B77" s="105" t="s">
        <v>260</v>
      </c>
      <c r="C77" s="77"/>
      <c r="D77" s="77"/>
      <c r="E77" s="107"/>
      <c r="F77" s="107"/>
      <c r="G77" s="247"/>
      <c r="H77" s="247"/>
      <c r="I77" s="73"/>
    </row>
    <row r="78" spans="2:9">
      <c r="B78" s="105" t="s">
        <v>261</v>
      </c>
      <c r="C78" s="77"/>
      <c r="D78" s="77"/>
      <c r="E78" s="107"/>
      <c r="F78" s="107"/>
      <c r="G78" s="247"/>
      <c r="H78" s="247"/>
      <c r="I78" s="73"/>
    </row>
    <row r="79" spans="2:9">
      <c r="B79" s="105" t="s">
        <v>262</v>
      </c>
      <c r="C79" s="77"/>
      <c r="D79" s="77"/>
      <c r="E79" s="107"/>
      <c r="F79" s="107"/>
      <c r="G79" s="247"/>
      <c r="H79" s="247"/>
      <c r="I79" s="73"/>
    </row>
    <row r="80" spans="2:9">
      <c r="B80" s="105" t="s">
        <v>263</v>
      </c>
      <c r="C80" s="77"/>
      <c r="D80" s="77"/>
      <c r="E80" s="107"/>
      <c r="F80" s="107"/>
      <c r="G80" s="247"/>
      <c r="H80" s="247"/>
      <c r="I80" s="73"/>
    </row>
    <row r="81" spans="2:9">
      <c r="B81" s="105" t="s">
        <v>264</v>
      </c>
      <c r="C81" s="77"/>
      <c r="D81" s="77"/>
      <c r="E81" s="107"/>
      <c r="F81" s="107"/>
      <c r="G81" s="247"/>
      <c r="H81" s="247"/>
      <c r="I81" s="73"/>
    </row>
    <row r="82" spans="2:9">
      <c r="B82" s="105" t="s">
        <v>265</v>
      </c>
      <c r="C82" s="77"/>
      <c r="D82" s="77"/>
      <c r="E82" s="107"/>
      <c r="F82" s="107"/>
      <c r="G82" s="247"/>
      <c r="H82" s="247"/>
      <c r="I82" s="73"/>
    </row>
    <row r="83" spans="2:9">
      <c r="B83" s="105" t="s">
        <v>266</v>
      </c>
      <c r="C83" s="77"/>
      <c r="D83" s="77"/>
      <c r="E83" s="107"/>
      <c r="F83" s="107"/>
      <c r="G83" s="247"/>
      <c r="H83" s="247"/>
      <c r="I83" s="73"/>
    </row>
    <row r="84" spans="2:9">
      <c r="B84" s="105" t="s">
        <v>267</v>
      </c>
      <c r="C84" s="77"/>
      <c r="D84" s="77"/>
      <c r="E84" s="107"/>
      <c r="F84" s="107"/>
      <c r="G84" s="247"/>
      <c r="H84" s="247"/>
      <c r="I84" s="73"/>
    </row>
    <row r="85" spans="2:9">
      <c r="B85" s="105" t="s">
        <v>268</v>
      </c>
      <c r="C85" s="77"/>
      <c r="D85" s="77"/>
      <c r="E85" s="107"/>
      <c r="F85" s="107"/>
      <c r="G85" s="247"/>
      <c r="H85" s="247"/>
      <c r="I85" s="73"/>
    </row>
    <row r="86" spans="2:9">
      <c r="B86" s="105" t="s">
        <v>269</v>
      </c>
      <c r="C86" s="77"/>
      <c r="D86" s="77"/>
      <c r="E86" s="107"/>
      <c r="F86" s="107"/>
      <c r="G86" s="247"/>
      <c r="H86" s="247"/>
      <c r="I86" s="73"/>
    </row>
    <row r="87" spans="2:9" ht="30">
      <c r="B87" s="105" t="s">
        <v>270</v>
      </c>
      <c r="C87" s="77"/>
      <c r="D87" s="77"/>
      <c r="E87" s="107"/>
      <c r="F87" s="107"/>
      <c r="G87" s="247"/>
      <c r="H87" s="247"/>
      <c r="I87" s="73"/>
    </row>
    <row r="88" spans="2:9">
      <c r="B88" s="105" t="s">
        <v>271</v>
      </c>
      <c r="C88" s="77"/>
      <c r="D88" s="77"/>
      <c r="E88" s="107"/>
      <c r="F88" s="107"/>
      <c r="G88" s="247"/>
      <c r="H88" s="247"/>
      <c r="I88" s="73"/>
    </row>
    <row r="89" spans="2:9">
      <c r="B89" s="103" t="s">
        <v>272</v>
      </c>
      <c r="C89" s="91"/>
      <c r="D89" s="91"/>
      <c r="E89" s="113"/>
      <c r="F89" s="113"/>
      <c r="G89" s="113"/>
      <c r="H89" s="113"/>
      <c r="I89" s="92"/>
    </row>
    <row r="90" spans="2:9">
      <c r="B90" s="105" t="s">
        <v>273</v>
      </c>
      <c r="C90" s="77"/>
      <c r="D90" s="77"/>
      <c r="E90" s="107"/>
      <c r="F90" s="107"/>
      <c r="G90" s="247"/>
      <c r="H90" s="247"/>
      <c r="I90" s="73"/>
    </row>
    <row r="91" spans="2:9">
      <c r="B91" s="105" t="s">
        <v>274</v>
      </c>
      <c r="C91" s="77"/>
      <c r="D91" s="77"/>
      <c r="E91" s="107"/>
      <c r="F91" s="107"/>
      <c r="G91" s="247"/>
      <c r="H91" s="247"/>
      <c r="I91" s="73"/>
    </row>
    <row r="92" spans="2:9">
      <c r="B92" s="105" t="s">
        <v>275</v>
      </c>
      <c r="C92" s="77"/>
      <c r="D92" s="77"/>
      <c r="E92" s="107"/>
      <c r="F92" s="107"/>
      <c r="G92" s="247"/>
      <c r="H92" s="247"/>
      <c r="I92" s="73"/>
    </row>
    <row r="93" spans="2:9">
      <c r="B93" s="105" t="s">
        <v>276</v>
      </c>
      <c r="C93" s="77"/>
      <c r="D93" s="77"/>
      <c r="E93" s="107"/>
      <c r="F93" s="107"/>
      <c r="G93" s="247"/>
      <c r="H93" s="247"/>
      <c r="I93" s="73"/>
    </row>
    <row r="94" spans="2:9" ht="30">
      <c r="B94" s="105" t="s">
        <v>277</v>
      </c>
      <c r="C94" s="77"/>
      <c r="D94" s="77"/>
      <c r="E94" s="107"/>
      <c r="F94" s="107"/>
      <c r="G94" s="247"/>
      <c r="H94" s="247"/>
      <c r="I94" s="73"/>
    </row>
    <row r="95" spans="2:9" ht="15" customHeight="1">
      <c r="B95" s="105" t="s">
        <v>278</v>
      </c>
      <c r="C95" s="77"/>
      <c r="D95" s="77"/>
      <c r="E95" s="107"/>
      <c r="F95" s="107"/>
      <c r="G95" s="247"/>
      <c r="H95" s="247"/>
      <c r="I95" s="73"/>
    </row>
    <row r="96" spans="2:9">
      <c r="B96" s="104" t="s">
        <v>279</v>
      </c>
      <c r="C96" s="83"/>
      <c r="D96" s="83"/>
      <c r="E96" s="109"/>
      <c r="F96" s="109"/>
      <c r="G96" s="109"/>
      <c r="H96" s="109"/>
      <c r="I96" s="84"/>
    </row>
    <row r="97" spans="2:9">
      <c r="B97" s="105" t="s">
        <v>280</v>
      </c>
      <c r="C97" s="77"/>
      <c r="D97" s="77"/>
      <c r="E97" s="107"/>
      <c r="F97" s="107"/>
      <c r="G97" s="247"/>
      <c r="H97" s="247"/>
      <c r="I97" s="73"/>
    </row>
    <row r="98" spans="2:9">
      <c r="B98" s="105" t="s">
        <v>281</v>
      </c>
      <c r="C98" s="77"/>
      <c r="D98" s="77"/>
      <c r="E98" s="107"/>
      <c r="F98" s="107"/>
      <c r="G98" s="247"/>
      <c r="H98" s="247"/>
      <c r="I98" s="73"/>
    </row>
    <row r="99" spans="2:9" ht="30">
      <c r="B99" s="105" t="s">
        <v>282</v>
      </c>
      <c r="C99" s="77"/>
      <c r="D99" s="77"/>
      <c r="E99" s="107"/>
      <c r="F99" s="107"/>
      <c r="G99" s="247"/>
      <c r="H99" s="247"/>
      <c r="I99" s="73"/>
    </row>
    <row r="100" spans="2:9" ht="30">
      <c r="B100" s="105" t="s">
        <v>283</v>
      </c>
      <c r="C100" s="77"/>
      <c r="D100" s="77"/>
      <c r="E100" s="107"/>
      <c r="F100" s="107"/>
      <c r="G100" s="247"/>
      <c r="H100" s="247"/>
      <c r="I100" s="73"/>
    </row>
    <row r="101" spans="2:9">
      <c r="B101" s="105" t="s">
        <v>284</v>
      </c>
      <c r="C101" s="77"/>
      <c r="D101" s="77"/>
      <c r="E101" s="107"/>
      <c r="F101" s="107"/>
      <c r="G101" s="247"/>
      <c r="H101" s="247"/>
      <c r="I101" s="73"/>
    </row>
    <row r="102" spans="2:9">
      <c r="B102" s="105" t="s">
        <v>285</v>
      </c>
      <c r="C102" s="77"/>
      <c r="D102" s="77"/>
      <c r="E102" s="107"/>
      <c r="F102" s="107"/>
      <c r="G102" s="247"/>
      <c r="H102" s="247"/>
      <c r="I102" s="73"/>
    </row>
    <row r="103" spans="2:9">
      <c r="B103" s="105" t="s">
        <v>286</v>
      </c>
      <c r="C103" s="77"/>
      <c r="D103" s="77"/>
      <c r="E103" s="107"/>
      <c r="F103" s="107"/>
      <c r="G103" s="247"/>
      <c r="H103" s="247"/>
      <c r="I103" s="73"/>
    </row>
    <row r="104" spans="2:9">
      <c r="B104" s="105" t="s">
        <v>287</v>
      </c>
      <c r="C104" s="77"/>
      <c r="D104" s="77"/>
      <c r="E104" s="107"/>
      <c r="F104" s="107"/>
      <c r="G104" s="247"/>
      <c r="H104" s="247"/>
      <c r="I104" s="73"/>
    </row>
    <row r="105" spans="2:9" ht="15" customHeight="1">
      <c r="B105" s="105" t="s">
        <v>288</v>
      </c>
      <c r="C105" s="77"/>
      <c r="D105" s="77"/>
      <c r="E105" s="107"/>
      <c r="F105" s="107"/>
      <c r="G105" s="247"/>
      <c r="H105" s="247"/>
      <c r="I105" s="73"/>
    </row>
    <row r="106" spans="2:9">
      <c r="B106" s="105" t="s">
        <v>289</v>
      </c>
      <c r="C106" s="77"/>
      <c r="D106" s="77"/>
      <c r="E106" s="107"/>
      <c r="F106" s="107"/>
      <c r="G106" s="247"/>
      <c r="H106" s="247"/>
      <c r="I106" s="73"/>
    </row>
    <row r="107" spans="2:9" ht="30">
      <c r="B107" s="105" t="s">
        <v>290</v>
      </c>
      <c r="C107" s="77"/>
      <c r="D107" s="77"/>
      <c r="E107" s="107"/>
      <c r="F107" s="107"/>
      <c r="G107" s="247"/>
      <c r="H107" s="247"/>
      <c r="I107" s="73"/>
    </row>
    <row r="108" spans="2:9">
      <c r="B108" s="105" t="s">
        <v>291</v>
      </c>
      <c r="C108" s="77"/>
      <c r="D108" s="77"/>
      <c r="E108" s="107"/>
      <c r="F108" s="107"/>
      <c r="G108" s="247"/>
      <c r="H108" s="247"/>
      <c r="I108" s="73"/>
    </row>
    <row r="109" spans="2:9">
      <c r="B109" s="98" t="s">
        <v>292</v>
      </c>
      <c r="C109" s="81"/>
      <c r="D109" s="81"/>
      <c r="E109" s="114"/>
      <c r="F109" s="114"/>
      <c r="G109" s="114"/>
      <c r="H109" s="114"/>
      <c r="I109" s="82"/>
    </row>
    <row r="110" spans="2:9">
      <c r="B110" s="105" t="s">
        <v>293</v>
      </c>
      <c r="C110" s="77"/>
      <c r="D110" s="77"/>
      <c r="E110" s="107"/>
      <c r="F110" s="107"/>
      <c r="G110" s="247"/>
      <c r="H110" s="247"/>
      <c r="I110" s="73"/>
    </row>
    <row r="111" spans="2:9">
      <c r="B111" s="105" t="s">
        <v>294</v>
      </c>
      <c r="C111" s="77"/>
      <c r="D111" s="77"/>
      <c r="E111" s="107"/>
      <c r="F111" s="107"/>
      <c r="G111" s="247"/>
      <c r="H111" s="247"/>
      <c r="I111" s="73"/>
    </row>
    <row r="112" spans="2:9">
      <c r="B112" s="105" t="s">
        <v>295</v>
      </c>
      <c r="C112" s="77"/>
      <c r="D112" s="77"/>
      <c r="E112" s="107"/>
      <c r="F112" s="107"/>
      <c r="G112" s="247"/>
      <c r="H112" s="247"/>
      <c r="I112" s="73"/>
    </row>
    <row r="113" spans="2:9" ht="45">
      <c r="B113" s="105" t="s">
        <v>296</v>
      </c>
      <c r="C113" s="77"/>
      <c r="D113" s="77"/>
      <c r="E113" s="107"/>
      <c r="F113" s="107"/>
      <c r="G113" s="247"/>
      <c r="H113" s="247"/>
      <c r="I113" s="73"/>
    </row>
    <row r="114" spans="2:9">
      <c r="B114" s="105" t="s">
        <v>297</v>
      </c>
      <c r="C114" s="77"/>
      <c r="D114" s="77"/>
      <c r="E114" s="107"/>
      <c r="F114" s="107"/>
      <c r="G114" s="247"/>
      <c r="H114" s="247"/>
      <c r="I114" s="73"/>
    </row>
    <row r="115" spans="2:9">
      <c r="B115" s="105" t="s">
        <v>298</v>
      </c>
      <c r="C115" s="77"/>
      <c r="D115" s="77"/>
      <c r="E115" s="107"/>
      <c r="F115" s="107"/>
      <c r="G115" s="247"/>
      <c r="H115" s="247"/>
      <c r="I115" s="73"/>
    </row>
    <row r="116" spans="2:9">
      <c r="B116" s="105" t="s">
        <v>299</v>
      </c>
      <c r="C116" s="77"/>
      <c r="D116" s="77"/>
      <c r="E116" s="107"/>
      <c r="F116" s="107"/>
      <c r="G116" s="247"/>
      <c r="H116" s="247"/>
      <c r="I116" s="73"/>
    </row>
    <row r="117" spans="2:9">
      <c r="B117" s="105" t="s">
        <v>300</v>
      </c>
      <c r="C117" s="77"/>
      <c r="D117" s="77"/>
      <c r="E117" s="107"/>
      <c r="F117" s="107"/>
      <c r="G117" s="247"/>
      <c r="H117" s="247"/>
      <c r="I117" s="73"/>
    </row>
    <row r="118" spans="2:9">
      <c r="B118" s="100" t="s">
        <v>301</v>
      </c>
      <c r="C118" s="87"/>
      <c r="D118" s="87"/>
      <c r="E118" s="111"/>
      <c r="F118" s="111"/>
      <c r="G118" s="111"/>
      <c r="H118" s="111"/>
      <c r="I118" s="88"/>
    </row>
    <row r="119" spans="2:9">
      <c r="B119" s="105" t="s">
        <v>302</v>
      </c>
      <c r="C119" s="77"/>
      <c r="D119" s="77"/>
      <c r="E119" s="107"/>
      <c r="F119" s="107"/>
      <c r="G119" s="247"/>
      <c r="H119" s="247"/>
      <c r="I119" s="73"/>
    </row>
    <row r="120" spans="2:9">
      <c r="B120" s="105" t="s">
        <v>303</v>
      </c>
      <c r="C120" s="77"/>
      <c r="D120" s="77"/>
      <c r="E120" s="107"/>
      <c r="F120" s="107"/>
      <c r="G120" s="247"/>
      <c r="H120" s="247"/>
      <c r="I120" s="73"/>
    </row>
    <row r="121" spans="2:9">
      <c r="B121" s="105" t="s">
        <v>304</v>
      </c>
      <c r="C121" s="77"/>
      <c r="D121" s="77"/>
      <c r="E121" s="107"/>
      <c r="F121" s="107"/>
      <c r="G121" s="247"/>
      <c r="H121" s="247"/>
      <c r="I121" s="73"/>
    </row>
    <row r="122" spans="2:9">
      <c r="B122" s="101" t="s">
        <v>305</v>
      </c>
      <c r="C122" s="89"/>
      <c r="D122" s="89"/>
      <c r="E122" s="112"/>
      <c r="F122" s="112"/>
      <c r="G122" s="112"/>
      <c r="H122" s="112"/>
      <c r="I122" s="90"/>
    </row>
    <row r="123" spans="2:9">
      <c r="B123" s="105" t="s">
        <v>306</v>
      </c>
      <c r="C123" s="77"/>
      <c r="D123" s="77"/>
      <c r="E123" s="107"/>
      <c r="F123" s="107"/>
      <c r="G123" s="247"/>
      <c r="H123" s="247"/>
      <c r="I123" s="73"/>
    </row>
    <row r="124" spans="2:9">
      <c r="B124" s="105" t="s">
        <v>307</v>
      </c>
      <c r="C124" s="77"/>
      <c r="D124" s="77"/>
      <c r="E124" s="107"/>
      <c r="F124" s="107"/>
      <c r="G124" s="247"/>
      <c r="H124" s="247"/>
      <c r="I124" s="73"/>
    </row>
    <row r="125" spans="2:9">
      <c r="B125" s="105" t="s">
        <v>308</v>
      </c>
      <c r="C125" s="77"/>
      <c r="D125" s="77"/>
      <c r="E125" s="107"/>
      <c r="F125" s="107"/>
      <c r="G125" s="247"/>
      <c r="H125" s="247"/>
      <c r="I125" s="73"/>
    </row>
    <row r="126" spans="2:9" ht="30">
      <c r="B126" s="105" t="s">
        <v>309</v>
      </c>
      <c r="C126" s="77"/>
      <c r="D126" s="77"/>
      <c r="E126" s="107"/>
      <c r="F126" s="107"/>
      <c r="G126" s="247"/>
      <c r="H126" s="247"/>
      <c r="I126" s="73"/>
    </row>
    <row r="127" spans="2:9">
      <c r="B127" s="105" t="s">
        <v>310</v>
      </c>
      <c r="C127" s="77"/>
      <c r="D127" s="77"/>
      <c r="E127" s="107"/>
      <c r="F127" s="107"/>
      <c r="G127" s="247"/>
      <c r="H127" s="247"/>
      <c r="I127" s="73"/>
    </row>
    <row r="128" spans="2:9" ht="30">
      <c r="B128" s="105" t="s">
        <v>311</v>
      </c>
      <c r="C128" s="77"/>
      <c r="D128" s="77"/>
      <c r="E128" s="107"/>
      <c r="F128" s="107"/>
      <c r="G128" s="247"/>
      <c r="H128" s="247"/>
      <c r="I128" s="73"/>
    </row>
    <row r="129" spans="2:9">
      <c r="B129" s="103" t="s">
        <v>312</v>
      </c>
      <c r="C129" s="91"/>
      <c r="D129" s="91"/>
      <c r="E129" s="113"/>
      <c r="F129" s="113"/>
      <c r="G129" s="113"/>
      <c r="H129" s="113"/>
      <c r="I129" s="92"/>
    </row>
    <row r="130" spans="2:9" ht="30">
      <c r="B130" s="105" t="s">
        <v>313</v>
      </c>
      <c r="C130" s="77"/>
      <c r="D130" s="77"/>
      <c r="E130" s="107"/>
      <c r="F130" s="107"/>
      <c r="G130" s="247"/>
      <c r="H130" s="247"/>
      <c r="I130" s="73"/>
    </row>
    <row r="131" spans="2:9">
      <c r="B131" s="105" t="s">
        <v>314</v>
      </c>
      <c r="C131" s="77"/>
      <c r="D131" s="77"/>
      <c r="E131" s="107"/>
      <c r="F131" s="107"/>
      <c r="G131" s="247"/>
      <c r="H131" s="247"/>
      <c r="I131" s="73"/>
    </row>
    <row r="132" spans="2:9">
      <c r="B132" s="104" t="s">
        <v>315</v>
      </c>
      <c r="C132" s="83"/>
      <c r="D132" s="83"/>
      <c r="E132" s="109"/>
      <c r="F132" s="109"/>
      <c r="G132" s="109"/>
      <c r="H132" s="109"/>
      <c r="I132" s="84"/>
    </row>
    <row r="133" spans="2:9">
      <c r="B133" s="105" t="s">
        <v>316</v>
      </c>
      <c r="C133" s="77"/>
      <c r="D133" s="77"/>
      <c r="E133" s="107"/>
      <c r="F133" s="107"/>
      <c r="G133" s="247"/>
      <c r="H133" s="247"/>
      <c r="I133" s="73"/>
    </row>
    <row r="134" spans="2:9">
      <c r="B134" s="105" t="s">
        <v>317</v>
      </c>
      <c r="C134" s="77"/>
      <c r="D134" s="77"/>
      <c r="E134" s="107"/>
      <c r="F134" s="107"/>
      <c r="G134" s="247"/>
      <c r="H134" s="247"/>
      <c r="I134" s="73"/>
    </row>
    <row r="135" spans="2:9" ht="15" customHeight="1">
      <c r="B135" s="105" t="s">
        <v>318</v>
      </c>
      <c r="C135" s="77"/>
      <c r="D135" s="77"/>
      <c r="E135" s="107"/>
      <c r="F135" s="107"/>
      <c r="G135" s="247"/>
      <c r="H135" s="247"/>
      <c r="I135" s="73"/>
    </row>
    <row r="136" spans="2:9">
      <c r="B136" s="105" t="s">
        <v>319</v>
      </c>
      <c r="C136" s="77"/>
      <c r="D136" s="77"/>
      <c r="E136" s="107"/>
      <c r="F136" s="107"/>
      <c r="G136" s="247"/>
      <c r="H136" s="247"/>
      <c r="I136" s="73"/>
    </row>
    <row r="137" spans="2:9">
      <c r="B137" s="105" t="s">
        <v>320</v>
      </c>
      <c r="C137" s="77"/>
      <c r="D137" s="77"/>
      <c r="E137" s="107"/>
      <c r="F137" s="107"/>
      <c r="G137" s="247"/>
      <c r="H137" s="247"/>
      <c r="I137" s="73"/>
    </row>
    <row r="138" spans="2:9">
      <c r="B138" s="105" t="s">
        <v>321</v>
      </c>
      <c r="C138" s="77"/>
      <c r="D138" s="77"/>
      <c r="E138" s="107"/>
      <c r="F138" s="107"/>
      <c r="G138" s="247"/>
      <c r="H138" s="247"/>
      <c r="I138" s="73"/>
    </row>
    <row r="139" spans="2:9">
      <c r="B139" s="105" t="s">
        <v>322</v>
      </c>
      <c r="C139" s="77"/>
      <c r="D139" s="77"/>
      <c r="E139" s="107"/>
      <c r="F139" s="107"/>
      <c r="G139" s="247"/>
      <c r="H139" s="247"/>
      <c r="I139" s="73"/>
    </row>
    <row r="140" spans="2:9">
      <c r="B140" s="105" t="s">
        <v>323</v>
      </c>
      <c r="C140" s="77"/>
      <c r="D140" s="77"/>
      <c r="E140" s="107"/>
      <c r="F140" s="107"/>
      <c r="G140" s="247"/>
      <c r="H140" s="247"/>
      <c r="I140" s="73"/>
    </row>
    <row r="141" spans="2:9">
      <c r="B141" s="105" t="s">
        <v>324</v>
      </c>
      <c r="C141" s="77"/>
      <c r="D141" s="77"/>
      <c r="E141" s="107"/>
      <c r="F141" s="107"/>
      <c r="G141" s="247"/>
      <c r="H141" s="247"/>
      <c r="I141" s="73"/>
    </row>
    <row r="142" spans="2:9">
      <c r="B142" s="105" t="s">
        <v>325</v>
      </c>
      <c r="C142" s="77"/>
      <c r="D142" s="77"/>
      <c r="E142" s="107"/>
      <c r="F142" s="107"/>
      <c r="G142" s="247"/>
      <c r="H142" s="247"/>
      <c r="I142" s="73"/>
    </row>
    <row r="143" spans="2:9">
      <c r="B143" s="105" t="s">
        <v>326</v>
      </c>
      <c r="C143" s="77"/>
      <c r="D143" s="77"/>
      <c r="E143" s="107"/>
      <c r="F143" s="107"/>
      <c r="G143" s="247"/>
      <c r="H143" s="247"/>
      <c r="I143" s="73"/>
    </row>
    <row r="144" spans="2:9" ht="30">
      <c r="B144" s="105" t="s">
        <v>327</v>
      </c>
      <c r="C144" s="77"/>
      <c r="D144" s="77"/>
      <c r="E144" s="107"/>
      <c r="F144" s="107"/>
      <c r="G144" s="247"/>
      <c r="H144" s="247"/>
      <c r="I144" s="73"/>
    </row>
    <row r="145" spans="2:9" ht="30">
      <c r="B145" s="105" t="s">
        <v>328</v>
      </c>
      <c r="C145" s="77"/>
      <c r="D145" s="77"/>
      <c r="E145" s="107"/>
      <c r="F145" s="107"/>
      <c r="G145" s="247"/>
      <c r="H145" s="247"/>
      <c r="I145" s="73"/>
    </row>
    <row r="146" spans="2:9">
      <c r="B146" s="105" t="s">
        <v>329</v>
      </c>
      <c r="C146" s="77"/>
      <c r="D146" s="77"/>
      <c r="E146" s="107"/>
      <c r="F146" s="107"/>
      <c r="G146" s="247"/>
      <c r="H146" s="247"/>
      <c r="I146" s="73"/>
    </row>
    <row r="147" spans="2:9">
      <c r="B147" s="105" t="s">
        <v>330</v>
      </c>
      <c r="C147" s="77"/>
      <c r="D147" s="77"/>
      <c r="E147" s="107"/>
      <c r="F147" s="107"/>
      <c r="G147" s="247"/>
      <c r="H147" s="247"/>
      <c r="I147" s="73"/>
    </row>
    <row r="148" spans="2:9" ht="30">
      <c r="B148" s="105" t="s">
        <v>331</v>
      </c>
      <c r="C148" s="77"/>
      <c r="D148" s="77"/>
      <c r="E148" s="107"/>
      <c r="F148" s="107"/>
      <c r="G148" s="247"/>
      <c r="H148" s="247"/>
      <c r="I148" s="73"/>
    </row>
    <row r="149" spans="2:9">
      <c r="B149" s="105" t="s">
        <v>332</v>
      </c>
      <c r="C149" s="77"/>
      <c r="D149" s="77"/>
      <c r="E149" s="107"/>
      <c r="F149" s="107"/>
      <c r="G149" s="247"/>
      <c r="H149" s="247"/>
      <c r="I149" s="73"/>
    </row>
    <row r="150" spans="2:9">
      <c r="B150" s="105" t="s">
        <v>333</v>
      </c>
      <c r="C150" s="77"/>
      <c r="D150" s="77"/>
      <c r="E150" s="107"/>
      <c r="F150" s="107"/>
      <c r="G150" s="247"/>
      <c r="H150" s="247"/>
      <c r="I150" s="73"/>
    </row>
    <row r="151" spans="2:9">
      <c r="B151" s="105" t="s">
        <v>334</v>
      </c>
      <c r="C151" s="77"/>
      <c r="D151" s="77"/>
      <c r="E151" s="107"/>
      <c r="F151" s="107"/>
      <c r="G151" s="247"/>
      <c r="H151" s="247"/>
      <c r="I151" s="73"/>
    </row>
    <row r="152" spans="2:9">
      <c r="B152" s="105" t="s">
        <v>335</v>
      </c>
      <c r="C152" s="77"/>
      <c r="D152" s="77"/>
      <c r="E152" s="107"/>
      <c r="F152" s="107"/>
      <c r="G152" s="247"/>
      <c r="H152" s="247"/>
      <c r="I152" s="73"/>
    </row>
    <row r="153" spans="2:9">
      <c r="B153" s="105" t="s">
        <v>336</v>
      </c>
      <c r="C153" s="77"/>
      <c r="D153" s="77"/>
      <c r="E153" s="107"/>
      <c r="F153" s="107"/>
      <c r="G153" s="247"/>
      <c r="H153" s="247"/>
      <c r="I153" s="73"/>
    </row>
    <row r="154" spans="2:9">
      <c r="B154" s="105" t="s">
        <v>337</v>
      </c>
      <c r="C154" s="77"/>
      <c r="D154" s="77"/>
      <c r="E154" s="107"/>
      <c r="F154" s="107"/>
      <c r="G154" s="247"/>
      <c r="H154" s="247"/>
      <c r="I154" s="73"/>
    </row>
    <row r="155" spans="2:9">
      <c r="B155" s="105" t="s">
        <v>338</v>
      </c>
      <c r="C155" s="77"/>
      <c r="D155" s="77"/>
      <c r="E155" s="107"/>
      <c r="F155" s="107"/>
      <c r="G155" s="247"/>
      <c r="H155" s="247"/>
      <c r="I155" s="73"/>
    </row>
    <row r="156" spans="2:9">
      <c r="B156" s="105" t="s">
        <v>339</v>
      </c>
      <c r="C156" s="77"/>
      <c r="D156" s="77"/>
      <c r="E156" s="107"/>
      <c r="F156" s="107"/>
      <c r="G156" s="247"/>
      <c r="H156" s="247"/>
      <c r="I156" s="73"/>
    </row>
    <row r="157" spans="2:9">
      <c r="B157" s="105" t="s">
        <v>340</v>
      </c>
      <c r="C157" s="77"/>
      <c r="D157" s="77"/>
      <c r="E157" s="107"/>
      <c r="F157" s="107"/>
      <c r="G157" s="247"/>
      <c r="H157" s="247"/>
      <c r="I157" s="73"/>
    </row>
    <row r="158" spans="2:9">
      <c r="B158" s="105" t="s">
        <v>341</v>
      </c>
      <c r="C158" s="77"/>
      <c r="D158" s="77"/>
      <c r="E158" s="107"/>
      <c r="F158" s="107"/>
      <c r="G158" s="247"/>
      <c r="H158" s="247"/>
      <c r="I158" s="73"/>
    </row>
    <row r="159" spans="2:9">
      <c r="B159" s="105" t="s">
        <v>342</v>
      </c>
      <c r="C159" s="77"/>
      <c r="D159" s="77"/>
      <c r="E159" s="107"/>
      <c r="F159" s="107"/>
      <c r="G159" s="247"/>
      <c r="H159" s="247"/>
      <c r="I159" s="73"/>
    </row>
    <row r="160" spans="2:9" ht="30">
      <c r="B160" s="105" t="s">
        <v>343</v>
      </c>
      <c r="C160" s="115"/>
      <c r="D160" s="115"/>
      <c r="E160" s="116"/>
      <c r="F160" s="116"/>
      <c r="G160" s="248"/>
      <c r="H160" s="248"/>
      <c r="I160" s="73"/>
    </row>
    <row r="161" spans="2:9">
      <c r="B161" s="106" t="s">
        <v>344</v>
      </c>
      <c r="C161" s="77"/>
      <c r="D161" s="77"/>
      <c r="E161" s="107"/>
      <c r="F161" s="107"/>
      <c r="G161" s="247"/>
      <c r="H161" s="247"/>
      <c r="I161" s="73"/>
    </row>
    <row r="162" spans="2:9">
      <c r="B162" s="106" t="s">
        <v>345</v>
      </c>
      <c r="C162" s="77"/>
      <c r="D162" s="77"/>
      <c r="E162" s="107"/>
      <c r="F162" s="107"/>
      <c r="G162" s="247"/>
      <c r="H162" s="247"/>
      <c r="I162" s="73"/>
    </row>
    <row r="163" spans="2:9">
      <c r="B163" s="106" t="s">
        <v>346</v>
      </c>
      <c r="C163" s="77"/>
      <c r="D163" s="77"/>
      <c r="E163" s="107"/>
      <c r="F163" s="107"/>
      <c r="G163" s="247"/>
      <c r="H163" s="247"/>
      <c r="I163" s="73"/>
    </row>
    <row r="164" spans="2:9">
      <c r="B164" s="102" t="s">
        <v>347</v>
      </c>
      <c r="C164" s="85"/>
      <c r="D164" s="85"/>
      <c r="E164" s="110"/>
      <c r="F164" s="110"/>
      <c r="G164" s="110"/>
      <c r="H164" s="110"/>
      <c r="I164" s="86"/>
    </row>
    <row r="165" spans="2:9">
      <c r="B165" s="105" t="s">
        <v>348</v>
      </c>
      <c r="C165" s="77"/>
      <c r="D165" s="77"/>
      <c r="E165" s="107"/>
      <c r="F165" s="107"/>
      <c r="G165" s="247"/>
      <c r="H165" s="247"/>
      <c r="I165" s="73"/>
    </row>
    <row r="166" spans="2:9">
      <c r="B166" s="105" t="s">
        <v>349</v>
      </c>
      <c r="C166" s="77"/>
      <c r="D166" s="77"/>
      <c r="E166" s="107"/>
      <c r="F166" s="107"/>
      <c r="G166" s="247"/>
      <c r="H166" s="247"/>
      <c r="I166" s="73"/>
    </row>
    <row r="167" spans="2:9">
      <c r="B167" s="105" t="s">
        <v>350</v>
      </c>
      <c r="C167" s="77"/>
      <c r="D167" s="77"/>
      <c r="E167" s="107"/>
      <c r="F167" s="107"/>
      <c r="G167" s="247"/>
      <c r="H167" s="247"/>
      <c r="I167" s="73"/>
    </row>
    <row r="168" spans="2:9">
      <c r="B168" s="105" t="s">
        <v>351</v>
      </c>
      <c r="C168" s="77"/>
      <c r="D168" s="77"/>
      <c r="E168" s="107"/>
      <c r="F168" s="107"/>
      <c r="G168" s="247"/>
      <c r="H168" s="247"/>
      <c r="I168" s="73"/>
    </row>
    <row r="169" spans="2:9">
      <c r="B169" s="105" t="s">
        <v>352</v>
      </c>
      <c r="C169" s="77"/>
      <c r="D169" s="77"/>
      <c r="E169" s="107"/>
      <c r="F169" s="107"/>
      <c r="G169" s="247"/>
      <c r="H169" s="247"/>
      <c r="I169" s="73"/>
    </row>
    <row r="170" spans="2:9">
      <c r="B170" s="105" t="s">
        <v>353</v>
      </c>
      <c r="C170" s="77"/>
      <c r="D170" s="77"/>
      <c r="E170" s="107"/>
      <c r="F170" s="107"/>
      <c r="G170" s="247"/>
      <c r="H170" s="247"/>
      <c r="I170" s="73"/>
    </row>
    <row r="171" spans="2:9">
      <c r="B171" s="105" t="s">
        <v>354</v>
      </c>
      <c r="C171" s="77"/>
      <c r="D171" s="77"/>
      <c r="E171" s="107"/>
      <c r="F171" s="107"/>
      <c r="G171" s="247"/>
      <c r="H171" s="247"/>
      <c r="I171" s="73"/>
    </row>
    <row r="172" spans="2:9">
      <c r="B172" s="105" t="s">
        <v>355</v>
      </c>
      <c r="C172" s="77"/>
      <c r="D172" s="77"/>
      <c r="E172" s="107"/>
      <c r="F172" s="107"/>
      <c r="G172" s="247"/>
      <c r="H172" s="247"/>
      <c r="I172" s="73"/>
    </row>
    <row r="173" spans="2:9">
      <c r="B173" s="105" t="s">
        <v>356</v>
      </c>
      <c r="C173" s="77"/>
      <c r="D173" s="77"/>
      <c r="E173" s="107"/>
      <c r="F173" s="107"/>
      <c r="G173" s="247"/>
      <c r="H173" s="247"/>
      <c r="I173" s="73"/>
    </row>
    <row r="174" spans="2:9">
      <c r="B174" s="105" t="s">
        <v>357</v>
      </c>
      <c r="C174" s="77"/>
      <c r="D174" s="77"/>
      <c r="E174" s="107"/>
      <c r="F174" s="107"/>
      <c r="G174" s="247"/>
      <c r="H174" s="247"/>
      <c r="I174" s="73"/>
    </row>
    <row r="175" spans="2:9">
      <c r="B175" s="105" t="s">
        <v>358</v>
      </c>
      <c r="C175" s="77"/>
      <c r="D175" s="77"/>
      <c r="E175" s="107"/>
      <c r="F175" s="107"/>
      <c r="G175" s="247"/>
      <c r="H175" s="247"/>
      <c r="I175" s="73"/>
    </row>
    <row r="176" spans="2:9">
      <c r="B176" s="105" t="s">
        <v>359</v>
      </c>
      <c r="C176" s="77"/>
      <c r="D176" s="77"/>
      <c r="E176" s="107"/>
      <c r="F176" s="107"/>
      <c r="G176" s="247"/>
      <c r="H176" s="247"/>
      <c r="I176" s="73"/>
    </row>
    <row r="177" spans="2:9">
      <c r="B177" s="105" t="s">
        <v>360</v>
      </c>
      <c r="C177" s="77"/>
      <c r="D177" s="77"/>
      <c r="E177" s="107"/>
      <c r="F177" s="107"/>
      <c r="G177" s="247"/>
      <c r="H177" s="247"/>
      <c r="I177" s="73"/>
    </row>
    <row r="178" spans="2:9">
      <c r="B178" s="100" t="s">
        <v>361</v>
      </c>
      <c r="C178" s="87"/>
      <c r="D178" s="87"/>
      <c r="E178" s="111"/>
      <c r="F178" s="111"/>
      <c r="G178" s="111"/>
      <c r="H178" s="111"/>
      <c r="I178" s="88"/>
    </row>
    <row r="179" spans="2:9">
      <c r="B179" s="105" t="s">
        <v>362</v>
      </c>
      <c r="C179" s="77"/>
      <c r="D179" s="77"/>
      <c r="E179" s="107"/>
      <c r="F179" s="107"/>
      <c r="G179" s="247"/>
      <c r="H179" s="247"/>
      <c r="I179" s="73"/>
    </row>
    <row r="180" spans="2:9">
      <c r="B180" s="105" t="s">
        <v>363</v>
      </c>
      <c r="C180" s="77"/>
      <c r="D180" s="77"/>
      <c r="E180" s="107"/>
      <c r="F180" s="107"/>
      <c r="G180" s="247"/>
      <c r="H180" s="247"/>
      <c r="I180" s="73"/>
    </row>
    <row r="181" spans="2:9">
      <c r="B181" s="105" t="s">
        <v>364</v>
      </c>
      <c r="C181" s="77"/>
      <c r="D181" s="77"/>
      <c r="E181" s="107"/>
      <c r="F181" s="107"/>
      <c r="G181" s="247"/>
      <c r="H181" s="247"/>
      <c r="I181" s="73"/>
    </row>
    <row r="182" spans="2:9">
      <c r="B182" s="105" t="s">
        <v>365</v>
      </c>
      <c r="C182" s="77"/>
      <c r="D182" s="77"/>
      <c r="E182" s="107"/>
      <c r="F182" s="107"/>
      <c r="G182" s="247"/>
      <c r="H182" s="247"/>
      <c r="I182" s="73"/>
    </row>
    <row r="183" spans="2:9">
      <c r="B183" s="101" t="s">
        <v>366</v>
      </c>
      <c r="C183" s="89"/>
      <c r="D183" s="89"/>
      <c r="E183" s="112"/>
      <c r="F183" s="112"/>
      <c r="G183" s="112"/>
      <c r="H183" s="112"/>
      <c r="I183" s="90"/>
    </row>
    <row r="184" spans="2:9" ht="15.75" thickBot="1">
      <c r="B184" s="99" t="s">
        <v>366</v>
      </c>
      <c r="C184" s="78"/>
      <c r="D184" s="78"/>
      <c r="E184" s="252"/>
      <c r="F184" s="252"/>
      <c r="G184" s="253"/>
      <c r="H184" s="253"/>
      <c r="I184" s="74"/>
    </row>
    <row r="185" spans="2:9">
      <c r="B185" s="249" t="s">
        <v>367</v>
      </c>
      <c r="C185" s="251"/>
      <c r="D185" s="251"/>
      <c r="E185" s="255">
        <f>SUM(E7:E184)</f>
        <v>0</v>
      </c>
      <c r="F185" s="255">
        <f t="shared" ref="F185:H185" si="0">SUM(F7:F184)</f>
        <v>0</v>
      </c>
      <c r="G185" s="255">
        <f t="shared" si="0"/>
        <v>0</v>
      </c>
      <c r="H185" s="255">
        <f t="shared" si="0"/>
        <v>0</v>
      </c>
      <c r="I185" s="250"/>
    </row>
    <row r="186" spans="2:9">
      <c r="H186" s="254"/>
    </row>
  </sheetData>
  <sheetProtection formatCells="0" formatRows="0"/>
  <mergeCells count="6">
    <mergeCell ref="B2:I2"/>
    <mergeCell ref="C3:I3"/>
    <mergeCell ref="B4:B5"/>
    <mergeCell ref="C4:D4"/>
    <mergeCell ref="E4:F4"/>
    <mergeCell ref="G4:H4"/>
  </mergeCells>
  <dataValidations count="3">
    <dataValidation operator="greaterThanOrEqual" allowBlank="1" showErrorMessage="1" errorTitle="Invalid Entry" error="Please enter numeric values only and type any text in the comments column." sqref="C185:E1048576 E1:E5 D5 D1:D3 C1:C5 G4:G5 F185:H185" xr:uid="{00000000-0002-0000-0F00-000000000000}"/>
    <dataValidation type="decimal" allowBlank="1" showInputMessage="1" showErrorMessage="1" sqref="E7:H184" xr:uid="{00000000-0002-0000-0F00-000002000000}">
      <formula1>0</formula1>
      <formula2>1</formula2>
    </dataValidation>
    <dataValidation type="list" allowBlank="1" showInputMessage="1" showErrorMessage="1" sqref="C7:D184" xr:uid="{8BDAC724-F273-4415-943C-A87BEA2AC9E4}">
      <formula1>"Yes, No"</formula1>
    </dataValidation>
  </dataValidations>
  <printOptions horizontalCentered="1"/>
  <pageMargins left="0.25" right="0.25" top="0.75" bottom="0.25" header="0.3" footer="0.3"/>
  <pageSetup scale="62" fitToHeight="0" orientation="landscape" r:id="rId1"/>
  <headerFooter scaleWithDoc="0">
    <oddHeader>&amp;C&amp;"-,Bold"City of New Braunfels - ERP RFP 23-006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832" id="{3B2087C2-8D8D-439E-96D2-AAABC8F502D9}">
            <xm:f>'Vendor Checklist'!$D$41='Vendor Checklist'!$AA$1</xm:f>
            <x14:dxf>
              <font>
                <b/>
                <i val="0"/>
                <color theme="0"/>
              </font>
              <fill>
                <patternFill>
                  <bgColor theme="1"/>
                </patternFill>
              </fill>
            </x14:dxf>
          </x14:cfRule>
          <xm:sqref>C110:H117 C7:H23 C25:H33 C184:H184 C179:H182 C165:H177 C133:H163 C130:H131 C123:H128 C119:H121 C97:H108 C90:H95 C69:H88 C55:H67 C49:H53 C35:H47</xm:sqref>
        </x14:conditionalFormatting>
        <x14:conditionalFormatting xmlns:xm="http://schemas.microsoft.com/office/excel/2006/main">
          <x14:cfRule type="expression" priority="848" id="{D4815E24-E903-4657-9140-4151AD01805F}">
            <xm:f>'Vendor Checklist'!$D$41='Vendor Checklist'!$AA$1</xm:f>
            <x14:dxf>
              <fill>
                <patternFill>
                  <bgColor rgb="FFFFFF00"/>
                </patternFill>
              </fill>
            </x14:dxf>
          </x14:cfRule>
          <xm:sqref>I110:I117 I7:I23 I25:I33 I184 I179:I182 I165:I177 I133:I163 I130:I131 I123:I128 I119:I121 I97:I108 I90:I95 I69:I88 I55:I67 I49:I53 I35:I47</xm:sqref>
        </x14:conditionalFormatting>
        <x14:conditionalFormatting xmlns:xm="http://schemas.microsoft.com/office/excel/2006/main">
          <x14:cfRule type="expression" priority="864" id="{6B0FEC9C-B461-4105-AA93-A69C0CFDEE30}">
            <xm:f>'Vendor Checklist'!$D$41='Vendor Checklist'!$AA$1</xm:f>
            <x14:dxf>
              <font>
                <color theme="0"/>
              </font>
            </x14:dxf>
          </x14:cfRule>
          <xm:sqref>C3:H3 C4 E4</xm:sqref>
        </x14:conditionalFormatting>
        <x14:conditionalFormatting xmlns:xm="http://schemas.microsoft.com/office/excel/2006/main">
          <x14:cfRule type="expression" priority="1" id="{AD0B19EF-A9FC-44F7-A49D-06BAFE56F608}">
            <xm:f>'Vendor Checklist'!$D$41='Vendor Checklist'!$AA$1</xm:f>
            <x14:dxf>
              <font>
                <color theme="0"/>
              </font>
            </x14:dxf>
          </x14:cfRule>
          <xm:sqref>G4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69F6-36AF-4E71-9894-4DDF77F2D47F}">
  <sheetPr>
    <tabColor theme="3"/>
    <pageSetUpPr fitToPage="1"/>
  </sheetPr>
  <dimension ref="B1:AW56"/>
  <sheetViews>
    <sheetView showGridLines="0" zoomScale="90" zoomScaleNormal="90" workbookViewId="0">
      <selection activeCell="C3" sqref="C3:E3"/>
    </sheetView>
  </sheetViews>
  <sheetFormatPr defaultRowHeight="15"/>
  <cols>
    <col min="2" max="2" width="23.7109375" bestFit="1" customWidth="1"/>
    <col min="3" max="3" width="10.42578125" customWidth="1"/>
    <col min="5" max="5" width="9" customWidth="1"/>
    <col min="19" max="19" width="21.5703125" bestFit="1" customWidth="1"/>
    <col min="32" max="32" width="23.85546875" customWidth="1"/>
    <col min="45" max="45" width="9.7109375" bestFit="1" customWidth="1"/>
  </cols>
  <sheetData>
    <row r="1" spans="2:49" ht="15.75" thickBot="1"/>
    <row r="2" spans="2:49" ht="15.75" thickBot="1">
      <c r="B2" s="399" t="s">
        <v>8</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0"/>
      <c r="AS2" s="400"/>
      <c r="AT2" s="400"/>
      <c r="AU2" s="400"/>
      <c r="AV2" s="400"/>
      <c r="AW2" s="401"/>
    </row>
    <row r="3" spans="2:49" ht="90.75" customHeight="1">
      <c r="B3" s="402" t="s">
        <v>368</v>
      </c>
      <c r="C3" s="403"/>
      <c r="D3" s="403"/>
      <c r="E3" s="403"/>
      <c r="F3" s="403"/>
      <c r="G3" s="403"/>
      <c r="H3" s="403"/>
      <c r="I3" s="403"/>
      <c r="J3" s="403"/>
      <c r="K3" s="403"/>
      <c r="L3" s="403"/>
      <c r="M3" s="403"/>
      <c r="N3" s="403"/>
      <c r="O3" s="403"/>
      <c r="P3" s="403"/>
      <c r="Q3" s="403"/>
      <c r="R3" s="404"/>
      <c r="S3" s="258"/>
      <c r="T3" s="405"/>
      <c r="U3" s="406"/>
      <c r="V3" s="406"/>
      <c r="W3" s="406"/>
      <c r="X3" s="406"/>
      <c r="Y3" s="406"/>
      <c r="Z3" s="406"/>
      <c r="AA3" s="406"/>
      <c r="AB3" s="406"/>
      <c r="AC3" s="406"/>
      <c r="AD3" s="406"/>
      <c r="AE3" s="407"/>
      <c r="AF3" s="258"/>
      <c r="AG3" s="258"/>
      <c r="AH3" s="258"/>
      <c r="AI3" s="258"/>
      <c r="AJ3" s="258"/>
      <c r="AK3" s="258"/>
      <c r="AL3" s="258"/>
      <c r="AM3" s="258"/>
      <c r="AN3" s="258"/>
      <c r="AO3" s="258"/>
      <c r="AP3" s="258"/>
      <c r="AQ3" s="258"/>
      <c r="AR3" s="258"/>
      <c r="AS3" s="258"/>
      <c r="AT3" s="258"/>
      <c r="AU3" s="258"/>
      <c r="AV3" s="258"/>
      <c r="AW3" s="259"/>
    </row>
    <row r="4" spans="2:49" ht="33" customHeight="1">
      <c r="B4" s="260"/>
      <c r="C4" s="261"/>
      <c r="D4" s="261"/>
      <c r="E4" s="262"/>
      <c r="F4" s="262"/>
      <c r="G4" s="408" t="s">
        <v>369</v>
      </c>
      <c r="H4" s="408"/>
      <c r="I4" s="408"/>
      <c r="J4" s="408"/>
      <c r="K4" s="408"/>
      <c r="L4" s="408"/>
      <c r="M4" s="408"/>
      <c r="N4" s="408"/>
      <c r="O4" s="408"/>
      <c r="P4" s="408"/>
      <c r="Q4" s="408"/>
      <c r="R4" s="408"/>
      <c r="S4" s="409" t="s">
        <v>370</v>
      </c>
      <c r="T4" s="410"/>
      <c r="U4" s="410"/>
      <c r="V4" s="410"/>
      <c r="W4" s="410"/>
      <c r="X4" s="410"/>
      <c r="Y4" s="410"/>
      <c r="Z4" s="410"/>
      <c r="AA4" s="410"/>
      <c r="AB4" s="410"/>
      <c r="AC4" s="410"/>
      <c r="AD4" s="410"/>
      <c r="AE4" s="411"/>
      <c r="AF4" s="412" t="s">
        <v>371</v>
      </c>
      <c r="AG4" s="413"/>
      <c r="AH4" s="413"/>
      <c r="AI4" s="413"/>
      <c r="AJ4" s="413"/>
      <c r="AK4" s="413"/>
      <c r="AL4" s="413"/>
      <c r="AM4" s="413"/>
      <c r="AN4" s="413"/>
      <c r="AO4" s="413"/>
      <c r="AP4" s="413"/>
      <c r="AQ4" s="413"/>
      <c r="AR4" s="414"/>
      <c r="AS4" s="415" t="s">
        <v>372</v>
      </c>
      <c r="AT4" s="416"/>
      <c r="AU4" s="416"/>
      <c r="AV4" s="262"/>
      <c r="AW4" s="263"/>
    </row>
    <row r="5" spans="2:49" ht="45">
      <c r="B5" s="264" t="s">
        <v>373</v>
      </c>
      <c r="C5" s="265" t="s">
        <v>374</v>
      </c>
      <c r="D5" s="266" t="s">
        <v>375</v>
      </c>
      <c r="E5" s="265" t="s">
        <v>376</v>
      </c>
      <c r="F5" s="265" t="s">
        <v>87</v>
      </c>
      <c r="G5" s="267" t="s">
        <v>377</v>
      </c>
      <c r="H5" s="268" t="s">
        <v>378</v>
      </c>
      <c r="I5" s="267" t="s">
        <v>379</v>
      </c>
      <c r="J5" s="268" t="s">
        <v>380</v>
      </c>
      <c r="K5" s="267" t="s">
        <v>381</v>
      </c>
      <c r="L5" s="268" t="s">
        <v>382</v>
      </c>
      <c r="M5" s="267" t="s">
        <v>383</v>
      </c>
      <c r="N5" s="268" t="s">
        <v>384</v>
      </c>
      <c r="O5" s="267" t="s">
        <v>385</v>
      </c>
      <c r="P5" s="268" t="s">
        <v>386</v>
      </c>
      <c r="Q5" s="267" t="s">
        <v>387</v>
      </c>
      <c r="R5" s="269" t="s">
        <v>388</v>
      </c>
      <c r="S5" s="270" t="s">
        <v>389</v>
      </c>
      <c r="T5" s="271" t="s">
        <v>390</v>
      </c>
      <c r="U5" s="270" t="s">
        <v>391</v>
      </c>
      <c r="V5" s="270" t="s">
        <v>392</v>
      </c>
      <c r="W5" s="270" t="s">
        <v>393</v>
      </c>
      <c r="X5" s="270" t="s">
        <v>394</v>
      </c>
      <c r="Y5" s="270" t="s">
        <v>395</v>
      </c>
      <c r="Z5" s="270" t="s">
        <v>396</v>
      </c>
      <c r="AA5" s="270" t="s">
        <v>397</v>
      </c>
      <c r="AB5" s="270" t="s">
        <v>398</v>
      </c>
      <c r="AC5" s="270" t="s">
        <v>399</v>
      </c>
      <c r="AD5" s="270" t="s">
        <v>400</v>
      </c>
      <c r="AE5" s="270" t="s">
        <v>401</v>
      </c>
      <c r="AF5" s="272" t="s">
        <v>389</v>
      </c>
      <c r="AG5" s="272" t="s">
        <v>402</v>
      </c>
      <c r="AH5" s="272" t="s">
        <v>403</v>
      </c>
      <c r="AI5" s="272" t="s">
        <v>404</v>
      </c>
      <c r="AJ5" s="272" t="s">
        <v>405</v>
      </c>
      <c r="AK5" s="272" t="s">
        <v>406</v>
      </c>
      <c r="AL5" s="272" t="s">
        <v>407</v>
      </c>
      <c r="AM5" s="272" t="s">
        <v>408</v>
      </c>
      <c r="AN5" s="272" t="s">
        <v>409</v>
      </c>
      <c r="AO5" s="272" t="s">
        <v>410</v>
      </c>
      <c r="AP5" s="272" t="s">
        <v>411</v>
      </c>
      <c r="AQ5" s="272" t="s">
        <v>412</v>
      </c>
      <c r="AR5" s="272" t="s">
        <v>413</v>
      </c>
      <c r="AS5" s="273" t="s">
        <v>414</v>
      </c>
      <c r="AT5" s="273" t="s">
        <v>415</v>
      </c>
      <c r="AU5" s="273" t="s">
        <v>416</v>
      </c>
      <c r="AV5" s="265" t="s">
        <v>417</v>
      </c>
      <c r="AW5" s="274" t="s">
        <v>418</v>
      </c>
    </row>
    <row r="6" spans="2:49">
      <c r="B6" s="394" t="s">
        <v>419</v>
      </c>
      <c r="C6" s="395"/>
      <c r="D6" s="395"/>
      <c r="E6" s="395"/>
      <c r="F6" s="395"/>
      <c r="G6" s="395"/>
      <c r="H6" s="395"/>
      <c r="I6" s="395"/>
      <c r="J6" s="395"/>
      <c r="K6" s="395"/>
      <c r="L6" s="395"/>
      <c r="M6" s="395"/>
      <c r="N6" s="395"/>
      <c r="O6" s="395"/>
      <c r="P6" s="395"/>
      <c r="Q6" s="395"/>
      <c r="R6" s="395"/>
      <c r="S6" s="396" t="s">
        <v>419</v>
      </c>
      <c r="T6" s="397"/>
      <c r="U6" s="397"/>
      <c r="V6" s="397"/>
      <c r="W6" s="397"/>
      <c r="X6" s="397"/>
      <c r="Y6" s="397"/>
      <c r="Z6" s="397"/>
      <c r="AA6" s="397"/>
      <c r="AB6" s="397"/>
      <c r="AC6" s="397"/>
      <c r="AD6" s="397"/>
      <c r="AE6" s="398"/>
      <c r="AF6" s="126" t="s">
        <v>419</v>
      </c>
      <c r="AG6" s="126"/>
      <c r="AH6" s="126"/>
      <c r="AI6" s="126"/>
      <c r="AJ6" s="126"/>
      <c r="AK6" s="126"/>
      <c r="AL6" s="126"/>
      <c r="AM6" s="126"/>
      <c r="AN6" s="126"/>
      <c r="AO6" s="126"/>
      <c r="AP6" s="126"/>
      <c r="AQ6" s="126"/>
      <c r="AR6" s="126"/>
      <c r="AS6" s="395"/>
      <c r="AT6" s="395"/>
      <c r="AU6" s="395"/>
      <c r="AV6" s="275"/>
      <c r="AW6" s="276">
        <v>0</v>
      </c>
    </row>
    <row r="7" spans="2:49">
      <c r="B7" s="277"/>
      <c r="C7" s="278"/>
      <c r="D7" s="278"/>
      <c r="E7" s="278"/>
      <c r="F7" s="279"/>
      <c r="G7" s="280"/>
      <c r="H7" s="280"/>
      <c r="I7" s="280"/>
      <c r="J7" s="280"/>
      <c r="K7" s="280"/>
      <c r="L7" s="280"/>
      <c r="M7" s="280"/>
      <c r="N7" s="280"/>
      <c r="O7" s="280"/>
      <c r="P7" s="280"/>
      <c r="Q7" s="280"/>
      <c r="R7" s="281"/>
      <c r="S7" s="282">
        <f>B7</f>
        <v>0</v>
      </c>
      <c r="T7" s="283"/>
      <c r="U7" s="280"/>
      <c r="V7" s="280"/>
      <c r="W7" s="280"/>
      <c r="X7" s="280"/>
      <c r="Y7" s="280"/>
      <c r="Z7" s="280"/>
      <c r="AA7" s="280"/>
      <c r="AB7" s="280"/>
      <c r="AC7" s="280"/>
      <c r="AD7" s="280"/>
      <c r="AE7" s="280"/>
      <c r="AF7" s="282">
        <v>0</v>
      </c>
      <c r="AG7" s="280"/>
      <c r="AH7" s="280"/>
      <c r="AI7" s="280"/>
      <c r="AJ7" s="280"/>
      <c r="AK7" s="280"/>
      <c r="AL7" s="280"/>
      <c r="AM7" s="280"/>
      <c r="AN7" s="280"/>
      <c r="AO7" s="280"/>
      <c r="AP7" s="280"/>
      <c r="AQ7" s="280"/>
      <c r="AR7" s="280"/>
      <c r="AS7" s="280"/>
      <c r="AT7" s="280"/>
      <c r="AU7" s="281"/>
      <c r="AV7" s="284">
        <f>SUM(AG7:AU7,T7:AE7,G7:R7)</f>
        <v>0</v>
      </c>
      <c r="AW7" s="285">
        <f>AV7*F7</f>
        <v>0</v>
      </c>
    </row>
    <row r="8" spans="2:49">
      <c r="B8" s="286"/>
      <c r="C8" s="287"/>
      <c r="D8" s="287"/>
      <c r="E8" s="287"/>
      <c r="F8" s="288"/>
      <c r="G8" s="289"/>
      <c r="H8" s="289"/>
      <c r="I8" s="289"/>
      <c r="J8" s="289"/>
      <c r="K8" s="289"/>
      <c r="L8" s="289"/>
      <c r="M8" s="289"/>
      <c r="N8" s="289"/>
      <c r="O8" s="289"/>
      <c r="P8" s="289"/>
      <c r="Q8" s="289"/>
      <c r="R8" s="290"/>
      <c r="S8" s="282">
        <f t="shared" ref="S8:S15" si="0">B8</f>
        <v>0</v>
      </c>
      <c r="T8" s="291"/>
      <c r="U8" s="289"/>
      <c r="V8" s="289"/>
      <c r="W8" s="289"/>
      <c r="X8" s="289"/>
      <c r="Y8" s="289"/>
      <c r="Z8" s="289"/>
      <c r="AA8" s="289"/>
      <c r="AB8" s="289"/>
      <c r="AC8" s="289"/>
      <c r="AD8" s="289"/>
      <c r="AE8" s="289"/>
      <c r="AF8" s="282">
        <v>0</v>
      </c>
      <c r="AG8" s="289"/>
      <c r="AH8" s="289"/>
      <c r="AI8" s="289"/>
      <c r="AJ8" s="289"/>
      <c r="AK8" s="289"/>
      <c r="AL8" s="289"/>
      <c r="AM8" s="289"/>
      <c r="AN8" s="289"/>
      <c r="AO8" s="289"/>
      <c r="AP8" s="289"/>
      <c r="AQ8" s="289"/>
      <c r="AR8" s="289"/>
      <c r="AS8" s="289"/>
      <c r="AT8" s="289"/>
      <c r="AU8" s="290"/>
      <c r="AV8" s="284">
        <f t="shared" ref="AV8:AV15" si="1">SUM(AG8:AU8,T8:AE8,G8:R8)</f>
        <v>0</v>
      </c>
      <c r="AW8" s="285">
        <f t="shared" ref="AW8:AW15" si="2">AV8*F8</f>
        <v>0</v>
      </c>
    </row>
    <row r="9" spans="2:49">
      <c r="B9" s="286"/>
      <c r="C9" s="287"/>
      <c r="D9" s="287"/>
      <c r="E9" s="287"/>
      <c r="F9" s="288"/>
      <c r="G9" s="289"/>
      <c r="H9" s="289"/>
      <c r="I9" s="289"/>
      <c r="J9" s="289"/>
      <c r="K9" s="289"/>
      <c r="L9" s="289"/>
      <c r="M9" s="289"/>
      <c r="N9" s="289"/>
      <c r="O9" s="289"/>
      <c r="P9" s="289"/>
      <c r="Q9" s="289"/>
      <c r="R9" s="290"/>
      <c r="S9" s="282">
        <f t="shared" si="0"/>
        <v>0</v>
      </c>
      <c r="T9" s="291"/>
      <c r="U9" s="289"/>
      <c r="V9" s="289"/>
      <c r="W9" s="289"/>
      <c r="X9" s="289"/>
      <c r="Y9" s="289"/>
      <c r="Z9" s="289"/>
      <c r="AA9" s="289"/>
      <c r="AB9" s="289"/>
      <c r="AC9" s="289"/>
      <c r="AD9" s="289"/>
      <c r="AE9" s="289"/>
      <c r="AF9" s="282">
        <v>0</v>
      </c>
      <c r="AG9" s="289"/>
      <c r="AH9" s="289"/>
      <c r="AI9" s="289"/>
      <c r="AJ9" s="289"/>
      <c r="AK9" s="289"/>
      <c r="AL9" s="289"/>
      <c r="AM9" s="289"/>
      <c r="AN9" s="289"/>
      <c r="AO9" s="289"/>
      <c r="AP9" s="289"/>
      <c r="AQ9" s="289"/>
      <c r="AR9" s="289"/>
      <c r="AS9" s="289"/>
      <c r="AT9" s="289"/>
      <c r="AU9" s="290"/>
      <c r="AV9" s="284">
        <f t="shared" si="1"/>
        <v>0</v>
      </c>
      <c r="AW9" s="285">
        <f t="shared" si="2"/>
        <v>0</v>
      </c>
    </row>
    <row r="10" spans="2:49">
      <c r="B10" s="286"/>
      <c r="C10" s="287"/>
      <c r="D10" s="287"/>
      <c r="E10" s="287"/>
      <c r="F10" s="288"/>
      <c r="G10" s="289"/>
      <c r="H10" s="289"/>
      <c r="I10" s="289"/>
      <c r="J10" s="289"/>
      <c r="K10" s="289"/>
      <c r="L10" s="289"/>
      <c r="M10" s="289"/>
      <c r="N10" s="289"/>
      <c r="O10" s="289"/>
      <c r="P10" s="289"/>
      <c r="Q10" s="289"/>
      <c r="R10" s="290"/>
      <c r="S10" s="282">
        <f t="shared" si="0"/>
        <v>0</v>
      </c>
      <c r="T10" s="291"/>
      <c r="U10" s="289"/>
      <c r="V10" s="289"/>
      <c r="W10" s="289"/>
      <c r="X10" s="289"/>
      <c r="Y10" s="289"/>
      <c r="Z10" s="289"/>
      <c r="AA10" s="289"/>
      <c r="AB10" s="289"/>
      <c r="AC10" s="289"/>
      <c r="AD10" s="289"/>
      <c r="AE10" s="289"/>
      <c r="AF10" s="282">
        <v>0</v>
      </c>
      <c r="AG10" s="289"/>
      <c r="AH10" s="289"/>
      <c r="AI10" s="289"/>
      <c r="AJ10" s="289"/>
      <c r="AK10" s="289"/>
      <c r="AL10" s="289"/>
      <c r="AM10" s="289"/>
      <c r="AN10" s="289"/>
      <c r="AO10" s="289"/>
      <c r="AP10" s="289"/>
      <c r="AQ10" s="289"/>
      <c r="AR10" s="289"/>
      <c r="AS10" s="289"/>
      <c r="AT10" s="289"/>
      <c r="AU10" s="290"/>
      <c r="AV10" s="284">
        <f t="shared" si="1"/>
        <v>0</v>
      </c>
      <c r="AW10" s="285">
        <f t="shared" si="2"/>
        <v>0</v>
      </c>
    </row>
    <row r="11" spans="2:49">
      <c r="B11" s="286"/>
      <c r="C11" s="287"/>
      <c r="D11" s="287"/>
      <c r="E11" s="287"/>
      <c r="F11" s="288"/>
      <c r="G11" s="289"/>
      <c r="H11" s="289"/>
      <c r="I11" s="289"/>
      <c r="J11" s="289"/>
      <c r="K11" s="289"/>
      <c r="L11" s="289"/>
      <c r="M11" s="289"/>
      <c r="N11" s="289"/>
      <c r="O11" s="289"/>
      <c r="P11" s="289"/>
      <c r="Q11" s="289"/>
      <c r="R11" s="290"/>
      <c r="S11" s="282">
        <f t="shared" si="0"/>
        <v>0</v>
      </c>
      <c r="T11" s="291"/>
      <c r="U11" s="289"/>
      <c r="V11" s="289"/>
      <c r="W11" s="289"/>
      <c r="X11" s="289"/>
      <c r="Y11" s="289"/>
      <c r="Z11" s="289"/>
      <c r="AA11" s="289"/>
      <c r="AB11" s="289"/>
      <c r="AC11" s="289"/>
      <c r="AD11" s="289"/>
      <c r="AE11" s="289"/>
      <c r="AF11" s="282">
        <v>0</v>
      </c>
      <c r="AG11" s="289"/>
      <c r="AH11" s="289"/>
      <c r="AI11" s="289"/>
      <c r="AJ11" s="289"/>
      <c r="AK11" s="289"/>
      <c r="AL11" s="289"/>
      <c r="AM11" s="289"/>
      <c r="AN11" s="289"/>
      <c r="AO11" s="289"/>
      <c r="AP11" s="289"/>
      <c r="AQ11" s="289"/>
      <c r="AR11" s="289"/>
      <c r="AS11" s="289"/>
      <c r="AT11" s="289"/>
      <c r="AU11" s="290"/>
      <c r="AV11" s="284">
        <f t="shared" si="1"/>
        <v>0</v>
      </c>
      <c r="AW11" s="285">
        <f t="shared" si="2"/>
        <v>0</v>
      </c>
    </row>
    <row r="12" spans="2:49">
      <c r="B12" s="286"/>
      <c r="C12" s="287"/>
      <c r="D12" s="287"/>
      <c r="E12" s="287"/>
      <c r="F12" s="288"/>
      <c r="G12" s="289"/>
      <c r="H12" s="289"/>
      <c r="I12" s="289"/>
      <c r="J12" s="289"/>
      <c r="K12" s="289"/>
      <c r="L12" s="289"/>
      <c r="M12" s="289"/>
      <c r="N12" s="289"/>
      <c r="O12" s="289"/>
      <c r="P12" s="289"/>
      <c r="Q12" s="289"/>
      <c r="R12" s="290"/>
      <c r="S12" s="282">
        <f t="shared" si="0"/>
        <v>0</v>
      </c>
      <c r="T12" s="291"/>
      <c r="U12" s="289"/>
      <c r="V12" s="289"/>
      <c r="W12" s="289"/>
      <c r="X12" s="289"/>
      <c r="Y12" s="289"/>
      <c r="Z12" s="289"/>
      <c r="AA12" s="289"/>
      <c r="AB12" s="289"/>
      <c r="AC12" s="289"/>
      <c r="AD12" s="289"/>
      <c r="AE12" s="289"/>
      <c r="AF12" s="282">
        <v>0</v>
      </c>
      <c r="AG12" s="289"/>
      <c r="AH12" s="289"/>
      <c r="AI12" s="289"/>
      <c r="AJ12" s="289"/>
      <c r="AK12" s="289"/>
      <c r="AL12" s="289"/>
      <c r="AM12" s="289"/>
      <c r="AN12" s="289"/>
      <c r="AO12" s="289"/>
      <c r="AP12" s="289"/>
      <c r="AQ12" s="289"/>
      <c r="AR12" s="289"/>
      <c r="AS12" s="289"/>
      <c r="AT12" s="289"/>
      <c r="AU12" s="290"/>
      <c r="AV12" s="284">
        <f t="shared" si="1"/>
        <v>0</v>
      </c>
      <c r="AW12" s="285">
        <f t="shared" si="2"/>
        <v>0</v>
      </c>
    </row>
    <row r="13" spans="2:49">
      <c r="B13" s="286"/>
      <c r="C13" s="287"/>
      <c r="D13" s="287"/>
      <c r="E13" s="287"/>
      <c r="F13" s="288"/>
      <c r="G13" s="289"/>
      <c r="H13" s="289"/>
      <c r="I13" s="289"/>
      <c r="J13" s="289"/>
      <c r="K13" s="289"/>
      <c r="L13" s="289"/>
      <c r="M13" s="289"/>
      <c r="N13" s="289"/>
      <c r="O13" s="289"/>
      <c r="P13" s="289"/>
      <c r="Q13" s="289"/>
      <c r="R13" s="290"/>
      <c r="S13" s="282">
        <f t="shared" si="0"/>
        <v>0</v>
      </c>
      <c r="T13" s="291"/>
      <c r="U13" s="289"/>
      <c r="V13" s="289"/>
      <c r="W13" s="289"/>
      <c r="X13" s="289"/>
      <c r="Y13" s="289"/>
      <c r="Z13" s="289"/>
      <c r="AA13" s="289"/>
      <c r="AB13" s="289"/>
      <c r="AC13" s="289"/>
      <c r="AD13" s="289"/>
      <c r="AE13" s="289"/>
      <c r="AF13" s="282">
        <v>0</v>
      </c>
      <c r="AG13" s="289"/>
      <c r="AH13" s="289"/>
      <c r="AI13" s="289"/>
      <c r="AJ13" s="289"/>
      <c r="AK13" s="289"/>
      <c r="AL13" s="289"/>
      <c r="AM13" s="289"/>
      <c r="AN13" s="289"/>
      <c r="AO13" s="289"/>
      <c r="AP13" s="289"/>
      <c r="AQ13" s="289"/>
      <c r="AR13" s="289"/>
      <c r="AS13" s="289"/>
      <c r="AT13" s="289"/>
      <c r="AU13" s="290"/>
      <c r="AV13" s="284">
        <f t="shared" si="1"/>
        <v>0</v>
      </c>
      <c r="AW13" s="285">
        <f t="shared" si="2"/>
        <v>0</v>
      </c>
    </row>
    <row r="14" spans="2:49">
      <c r="B14" s="286"/>
      <c r="C14" s="292"/>
      <c r="D14" s="292"/>
      <c r="E14" s="287"/>
      <c r="F14" s="288"/>
      <c r="G14" s="289"/>
      <c r="H14" s="289"/>
      <c r="I14" s="289"/>
      <c r="J14" s="289"/>
      <c r="K14" s="289"/>
      <c r="L14" s="289"/>
      <c r="M14" s="289"/>
      <c r="N14" s="289"/>
      <c r="O14" s="289"/>
      <c r="P14" s="289"/>
      <c r="Q14" s="289"/>
      <c r="R14" s="290"/>
      <c r="S14" s="282">
        <f t="shared" si="0"/>
        <v>0</v>
      </c>
      <c r="T14" s="291"/>
      <c r="U14" s="289"/>
      <c r="V14" s="289"/>
      <c r="W14" s="289"/>
      <c r="X14" s="289"/>
      <c r="Y14" s="289"/>
      <c r="Z14" s="289"/>
      <c r="AA14" s="289"/>
      <c r="AB14" s="289"/>
      <c r="AC14" s="289"/>
      <c r="AD14" s="289"/>
      <c r="AE14" s="289"/>
      <c r="AF14" s="282">
        <v>0</v>
      </c>
      <c r="AG14" s="289"/>
      <c r="AH14" s="289"/>
      <c r="AI14" s="289"/>
      <c r="AJ14" s="289"/>
      <c r="AK14" s="289"/>
      <c r="AL14" s="289"/>
      <c r="AM14" s="289"/>
      <c r="AN14" s="289"/>
      <c r="AO14" s="289"/>
      <c r="AP14" s="289"/>
      <c r="AQ14" s="289"/>
      <c r="AR14" s="289"/>
      <c r="AS14" s="289"/>
      <c r="AT14" s="289"/>
      <c r="AU14" s="290"/>
      <c r="AV14" s="284">
        <f t="shared" si="1"/>
        <v>0</v>
      </c>
      <c r="AW14" s="285">
        <f t="shared" si="2"/>
        <v>0</v>
      </c>
    </row>
    <row r="15" spans="2:49">
      <c r="B15" s="286"/>
      <c r="C15" s="287"/>
      <c r="D15" s="287"/>
      <c r="E15" s="287"/>
      <c r="F15" s="288"/>
      <c r="G15" s="289"/>
      <c r="H15" s="289"/>
      <c r="I15" s="289"/>
      <c r="J15" s="289"/>
      <c r="K15" s="289"/>
      <c r="L15" s="289"/>
      <c r="M15" s="289"/>
      <c r="N15" s="289"/>
      <c r="O15" s="289"/>
      <c r="P15" s="289"/>
      <c r="Q15" s="289"/>
      <c r="R15" s="290"/>
      <c r="S15" s="282">
        <f t="shared" si="0"/>
        <v>0</v>
      </c>
      <c r="T15" s="291"/>
      <c r="U15" s="289"/>
      <c r="V15" s="289"/>
      <c r="W15" s="289"/>
      <c r="X15" s="289"/>
      <c r="Y15" s="289"/>
      <c r="Z15" s="289"/>
      <c r="AA15" s="289"/>
      <c r="AB15" s="289"/>
      <c r="AC15" s="289"/>
      <c r="AD15" s="289"/>
      <c r="AE15" s="289"/>
      <c r="AF15" s="282">
        <v>0</v>
      </c>
      <c r="AG15" s="289"/>
      <c r="AH15" s="289"/>
      <c r="AI15" s="289"/>
      <c r="AJ15" s="289"/>
      <c r="AK15" s="289"/>
      <c r="AL15" s="289"/>
      <c r="AM15" s="289"/>
      <c r="AN15" s="289"/>
      <c r="AO15" s="289"/>
      <c r="AP15" s="289"/>
      <c r="AQ15" s="289"/>
      <c r="AR15" s="289"/>
      <c r="AS15" s="289"/>
      <c r="AT15" s="289"/>
      <c r="AU15" s="290"/>
      <c r="AV15" s="284">
        <f t="shared" si="1"/>
        <v>0</v>
      </c>
      <c r="AW15" s="285">
        <f t="shared" si="2"/>
        <v>0</v>
      </c>
    </row>
    <row r="16" spans="2:49">
      <c r="B16" s="394" t="s">
        <v>420</v>
      </c>
      <c r="C16" s="395"/>
      <c r="D16" s="395"/>
      <c r="E16" s="395"/>
      <c r="F16" s="395"/>
      <c r="G16" s="395"/>
      <c r="H16" s="395"/>
      <c r="I16" s="395"/>
      <c r="J16" s="395"/>
      <c r="K16" s="395"/>
      <c r="L16" s="395"/>
      <c r="M16" s="395"/>
      <c r="N16" s="395"/>
      <c r="O16" s="395"/>
      <c r="P16" s="395"/>
      <c r="Q16" s="395"/>
      <c r="R16" s="395"/>
      <c r="S16" s="396" t="s">
        <v>420</v>
      </c>
      <c r="T16" s="397"/>
      <c r="U16" s="397"/>
      <c r="V16" s="397"/>
      <c r="W16" s="397"/>
      <c r="X16" s="397"/>
      <c r="Y16" s="397"/>
      <c r="Z16" s="397"/>
      <c r="AA16" s="397"/>
      <c r="AB16" s="397"/>
      <c r="AC16" s="397"/>
      <c r="AD16" s="397"/>
      <c r="AE16" s="398"/>
      <c r="AF16" s="396" t="s">
        <v>420</v>
      </c>
      <c r="AG16" s="397"/>
      <c r="AH16" s="397"/>
      <c r="AI16" s="397"/>
      <c r="AJ16" s="397"/>
      <c r="AK16" s="397"/>
      <c r="AL16" s="397"/>
      <c r="AM16" s="397"/>
      <c r="AN16" s="397"/>
      <c r="AO16" s="397"/>
      <c r="AP16" s="397"/>
      <c r="AQ16" s="397"/>
      <c r="AR16" s="398"/>
      <c r="AS16" s="395"/>
      <c r="AT16" s="395"/>
      <c r="AU16" s="395"/>
      <c r="AV16" s="275"/>
      <c r="AW16" s="276">
        <v>0</v>
      </c>
    </row>
    <row r="17" spans="2:49">
      <c r="B17" s="286"/>
      <c r="C17" s="287"/>
      <c r="D17" s="287"/>
      <c r="E17" s="287"/>
      <c r="F17" s="279"/>
      <c r="G17" s="289"/>
      <c r="H17" s="289"/>
      <c r="I17" s="289"/>
      <c r="J17" s="289"/>
      <c r="K17" s="289"/>
      <c r="L17" s="289"/>
      <c r="M17" s="289"/>
      <c r="N17" s="289"/>
      <c r="O17" s="289"/>
      <c r="P17" s="289"/>
      <c r="Q17" s="289"/>
      <c r="R17" s="290"/>
      <c r="S17" s="282">
        <f t="shared" ref="S17:S25" si="3">B17</f>
        <v>0</v>
      </c>
      <c r="T17" s="283"/>
      <c r="U17" s="280"/>
      <c r="V17" s="280"/>
      <c r="W17" s="280"/>
      <c r="X17" s="280"/>
      <c r="Y17" s="280"/>
      <c r="Z17" s="280"/>
      <c r="AA17" s="280"/>
      <c r="AB17" s="280"/>
      <c r="AC17" s="280"/>
      <c r="AD17" s="280"/>
      <c r="AE17" s="280"/>
      <c r="AF17" s="282">
        <v>0</v>
      </c>
      <c r="AG17" s="280"/>
      <c r="AH17" s="280"/>
      <c r="AI17" s="280"/>
      <c r="AJ17" s="280"/>
      <c r="AK17" s="280"/>
      <c r="AL17" s="280"/>
      <c r="AM17" s="280"/>
      <c r="AN17" s="280"/>
      <c r="AO17" s="280"/>
      <c r="AP17" s="280"/>
      <c r="AQ17" s="280"/>
      <c r="AR17" s="280"/>
      <c r="AS17" s="280"/>
      <c r="AT17" s="280"/>
      <c r="AU17" s="280"/>
      <c r="AV17" s="284">
        <f t="shared" ref="AV17:AV25" si="4">SUM(AG17:AU17,T17:AE17,G17:R17)</f>
        <v>0</v>
      </c>
      <c r="AW17" s="285">
        <f t="shared" ref="AW17:AW25" si="5">AV17*F17</f>
        <v>0</v>
      </c>
    </row>
    <row r="18" spans="2:49">
      <c r="B18" s="286"/>
      <c r="C18" s="287"/>
      <c r="D18" s="287"/>
      <c r="E18" s="287"/>
      <c r="F18" s="288"/>
      <c r="G18" s="289"/>
      <c r="H18" s="289"/>
      <c r="I18" s="289"/>
      <c r="J18" s="289"/>
      <c r="K18" s="289"/>
      <c r="L18" s="289"/>
      <c r="M18" s="289"/>
      <c r="N18" s="289"/>
      <c r="O18" s="289"/>
      <c r="P18" s="289"/>
      <c r="Q18" s="289"/>
      <c r="R18" s="290"/>
      <c r="S18" s="282">
        <f t="shared" si="3"/>
        <v>0</v>
      </c>
      <c r="T18" s="291"/>
      <c r="U18" s="289"/>
      <c r="V18" s="289"/>
      <c r="W18" s="289"/>
      <c r="X18" s="289"/>
      <c r="Y18" s="289"/>
      <c r="Z18" s="289"/>
      <c r="AA18" s="289"/>
      <c r="AB18" s="289"/>
      <c r="AC18" s="289"/>
      <c r="AD18" s="289"/>
      <c r="AE18" s="289"/>
      <c r="AF18" s="282">
        <v>0</v>
      </c>
      <c r="AG18" s="289"/>
      <c r="AH18" s="289"/>
      <c r="AI18" s="289"/>
      <c r="AJ18" s="289"/>
      <c r="AK18" s="289"/>
      <c r="AL18" s="289"/>
      <c r="AM18" s="289"/>
      <c r="AN18" s="289"/>
      <c r="AO18" s="289"/>
      <c r="AP18" s="289"/>
      <c r="AQ18" s="289"/>
      <c r="AR18" s="289"/>
      <c r="AS18" s="289"/>
      <c r="AT18" s="289"/>
      <c r="AU18" s="289"/>
      <c r="AV18" s="284">
        <f t="shared" si="4"/>
        <v>0</v>
      </c>
      <c r="AW18" s="285">
        <f t="shared" si="5"/>
        <v>0</v>
      </c>
    </row>
    <row r="19" spans="2:49">
      <c r="B19" s="286"/>
      <c r="C19" s="287"/>
      <c r="D19" s="287"/>
      <c r="E19" s="287"/>
      <c r="F19" s="288"/>
      <c r="G19" s="289"/>
      <c r="H19" s="289"/>
      <c r="I19" s="289"/>
      <c r="J19" s="289"/>
      <c r="K19" s="289"/>
      <c r="L19" s="289"/>
      <c r="M19" s="289"/>
      <c r="N19" s="289"/>
      <c r="O19" s="289"/>
      <c r="P19" s="289"/>
      <c r="Q19" s="289"/>
      <c r="R19" s="290"/>
      <c r="S19" s="282">
        <f t="shared" si="3"/>
        <v>0</v>
      </c>
      <c r="T19" s="291"/>
      <c r="U19" s="289"/>
      <c r="V19" s="289"/>
      <c r="W19" s="289"/>
      <c r="X19" s="289"/>
      <c r="Y19" s="289"/>
      <c r="Z19" s="289"/>
      <c r="AA19" s="289"/>
      <c r="AB19" s="289"/>
      <c r="AC19" s="289"/>
      <c r="AD19" s="289"/>
      <c r="AE19" s="289"/>
      <c r="AF19" s="282">
        <v>0</v>
      </c>
      <c r="AG19" s="289"/>
      <c r="AH19" s="289"/>
      <c r="AI19" s="289"/>
      <c r="AJ19" s="289"/>
      <c r="AK19" s="289"/>
      <c r="AL19" s="289"/>
      <c r="AM19" s="289"/>
      <c r="AN19" s="289"/>
      <c r="AO19" s="289"/>
      <c r="AP19" s="289"/>
      <c r="AQ19" s="289"/>
      <c r="AR19" s="289"/>
      <c r="AS19" s="289"/>
      <c r="AT19" s="289"/>
      <c r="AU19" s="289"/>
      <c r="AV19" s="284">
        <f t="shared" si="4"/>
        <v>0</v>
      </c>
      <c r="AW19" s="285">
        <f t="shared" si="5"/>
        <v>0</v>
      </c>
    </row>
    <row r="20" spans="2:49">
      <c r="B20" s="286"/>
      <c r="C20" s="287"/>
      <c r="D20" s="287"/>
      <c r="E20" s="287"/>
      <c r="F20" s="288"/>
      <c r="G20" s="289"/>
      <c r="H20" s="289"/>
      <c r="I20" s="289"/>
      <c r="J20" s="289"/>
      <c r="K20" s="289"/>
      <c r="L20" s="289"/>
      <c r="M20" s="289"/>
      <c r="N20" s="289"/>
      <c r="O20" s="289"/>
      <c r="P20" s="289"/>
      <c r="Q20" s="289"/>
      <c r="R20" s="290"/>
      <c r="S20" s="282">
        <f t="shared" si="3"/>
        <v>0</v>
      </c>
      <c r="T20" s="291"/>
      <c r="U20" s="289"/>
      <c r="V20" s="289"/>
      <c r="W20" s="289"/>
      <c r="X20" s="289"/>
      <c r="Y20" s="289"/>
      <c r="Z20" s="289"/>
      <c r="AA20" s="289"/>
      <c r="AB20" s="289"/>
      <c r="AC20" s="289"/>
      <c r="AD20" s="289"/>
      <c r="AE20" s="289"/>
      <c r="AF20" s="282">
        <v>0</v>
      </c>
      <c r="AG20" s="289"/>
      <c r="AH20" s="289"/>
      <c r="AI20" s="289"/>
      <c r="AJ20" s="289"/>
      <c r="AK20" s="289"/>
      <c r="AL20" s="289"/>
      <c r="AM20" s="289"/>
      <c r="AN20" s="289"/>
      <c r="AO20" s="289"/>
      <c r="AP20" s="289"/>
      <c r="AQ20" s="289"/>
      <c r="AR20" s="289"/>
      <c r="AS20" s="289"/>
      <c r="AT20" s="289"/>
      <c r="AU20" s="289"/>
      <c r="AV20" s="284">
        <f t="shared" si="4"/>
        <v>0</v>
      </c>
      <c r="AW20" s="285">
        <f t="shared" si="5"/>
        <v>0</v>
      </c>
    </row>
    <row r="21" spans="2:49">
      <c r="B21" s="286"/>
      <c r="C21" s="287"/>
      <c r="D21" s="287"/>
      <c r="E21" s="287"/>
      <c r="F21" s="288"/>
      <c r="G21" s="289"/>
      <c r="H21" s="289"/>
      <c r="I21" s="289"/>
      <c r="J21" s="289"/>
      <c r="K21" s="289"/>
      <c r="L21" s="289"/>
      <c r="M21" s="289"/>
      <c r="N21" s="289"/>
      <c r="O21" s="289"/>
      <c r="P21" s="289"/>
      <c r="Q21" s="289"/>
      <c r="R21" s="290"/>
      <c r="S21" s="282">
        <f t="shared" si="3"/>
        <v>0</v>
      </c>
      <c r="T21" s="291"/>
      <c r="U21" s="289"/>
      <c r="V21" s="289"/>
      <c r="W21" s="289"/>
      <c r="X21" s="289"/>
      <c r="Y21" s="289"/>
      <c r="Z21" s="289"/>
      <c r="AA21" s="289"/>
      <c r="AB21" s="289"/>
      <c r="AC21" s="289"/>
      <c r="AD21" s="289"/>
      <c r="AE21" s="289"/>
      <c r="AF21" s="282">
        <v>0</v>
      </c>
      <c r="AG21" s="289"/>
      <c r="AH21" s="289"/>
      <c r="AI21" s="289"/>
      <c r="AJ21" s="289"/>
      <c r="AK21" s="289"/>
      <c r="AL21" s="289"/>
      <c r="AM21" s="289"/>
      <c r="AN21" s="289"/>
      <c r="AO21" s="289"/>
      <c r="AP21" s="289"/>
      <c r="AQ21" s="289"/>
      <c r="AR21" s="289"/>
      <c r="AS21" s="289"/>
      <c r="AT21" s="289"/>
      <c r="AU21" s="289"/>
      <c r="AV21" s="284">
        <f t="shared" si="4"/>
        <v>0</v>
      </c>
      <c r="AW21" s="285">
        <f t="shared" si="5"/>
        <v>0</v>
      </c>
    </row>
    <row r="22" spans="2:49">
      <c r="B22" s="286"/>
      <c r="C22" s="287"/>
      <c r="D22" s="287"/>
      <c r="E22" s="287"/>
      <c r="F22" s="288"/>
      <c r="G22" s="289"/>
      <c r="H22" s="289"/>
      <c r="I22" s="289"/>
      <c r="J22" s="289"/>
      <c r="K22" s="289"/>
      <c r="L22" s="289"/>
      <c r="M22" s="289"/>
      <c r="N22" s="289"/>
      <c r="O22" s="289"/>
      <c r="P22" s="289"/>
      <c r="Q22" s="289"/>
      <c r="R22" s="290"/>
      <c r="S22" s="282">
        <f t="shared" si="3"/>
        <v>0</v>
      </c>
      <c r="T22" s="291"/>
      <c r="U22" s="289"/>
      <c r="V22" s="289"/>
      <c r="W22" s="289"/>
      <c r="X22" s="289"/>
      <c r="Y22" s="289"/>
      <c r="Z22" s="289"/>
      <c r="AA22" s="289"/>
      <c r="AB22" s="289"/>
      <c r="AC22" s="289"/>
      <c r="AD22" s="289"/>
      <c r="AE22" s="289"/>
      <c r="AF22" s="282">
        <v>0</v>
      </c>
      <c r="AG22" s="289"/>
      <c r="AH22" s="289"/>
      <c r="AI22" s="289"/>
      <c r="AJ22" s="289"/>
      <c r="AK22" s="289"/>
      <c r="AL22" s="289"/>
      <c r="AM22" s="289"/>
      <c r="AN22" s="289"/>
      <c r="AO22" s="289"/>
      <c r="AP22" s="289"/>
      <c r="AQ22" s="289"/>
      <c r="AR22" s="289"/>
      <c r="AS22" s="289"/>
      <c r="AT22" s="289"/>
      <c r="AU22" s="289"/>
      <c r="AV22" s="284">
        <f t="shared" si="4"/>
        <v>0</v>
      </c>
      <c r="AW22" s="285">
        <f t="shared" si="5"/>
        <v>0</v>
      </c>
    </row>
    <row r="23" spans="2:49">
      <c r="B23" s="286"/>
      <c r="C23" s="287"/>
      <c r="D23" s="287"/>
      <c r="E23" s="287"/>
      <c r="F23" s="288"/>
      <c r="G23" s="289"/>
      <c r="H23" s="289"/>
      <c r="I23" s="289"/>
      <c r="J23" s="289"/>
      <c r="K23" s="289"/>
      <c r="L23" s="289"/>
      <c r="M23" s="289"/>
      <c r="N23" s="289"/>
      <c r="O23" s="289"/>
      <c r="P23" s="289"/>
      <c r="Q23" s="289"/>
      <c r="R23" s="290"/>
      <c r="S23" s="282">
        <f t="shared" si="3"/>
        <v>0</v>
      </c>
      <c r="T23" s="291"/>
      <c r="U23" s="289"/>
      <c r="V23" s="289"/>
      <c r="W23" s="289"/>
      <c r="X23" s="289"/>
      <c r="Y23" s="289"/>
      <c r="Z23" s="289"/>
      <c r="AA23" s="289"/>
      <c r="AB23" s="289"/>
      <c r="AC23" s="289"/>
      <c r="AD23" s="289"/>
      <c r="AE23" s="289"/>
      <c r="AF23" s="282">
        <v>0</v>
      </c>
      <c r="AG23" s="289"/>
      <c r="AH23" s="289"/>
      <c r="AI23" s="289"/>
      <c r="AJ23" s="289"/>
      <c r="AK23" s="289"/>
      <c r="AL23" s="289"/>
      <c r="AM23" s="289"/>
      <c r="AN23" s="289"/>
      <c r="AO23" s="289"/>
      <c r="AP23" s="289"/>
      <c r="AQ23" s="289"/>
      <c r="AR23" s="289"/>
      <c r="AS23" s="289"/>
      <c r="AT23" s="289"/>
      <c r="AU23" s="289"/>
      <c r="AV23" s="284">
        <f t="shared" si="4"/>
        <v>0</v>
      </c>
      <c r="AW23" s="285">
        <f t="shared" si="5"/>
        <v>0</v>
      </c>
    </row>
    <row r="24" spans="2:49">
      <c r="B24" s="286"/>
      <c r="C24" s="292"/>
      <c r="D24" s="292"/>
      <c r="E24" s="287"/>
      <c r="F24" s="288"/>
      <c r="G24" s="289"/>
      <c r="H24" s="289"/>
      <c r="I24" s="289"/>
      <c r="J24" s="289"/>
      <c r="K24" s="289"/>
      <c r="L24" s="289"/>
      <c r="M24" s="289"/>
      <c r="N24" s="289"/>
      <c r="O24" s="289"/>
      <c r="P24" s="289"/>
      <c r="Q24" s="289"/>
      <c r="R24" s="290"/>
      <c r="S24" s="282">
        <f t="shared" si="3"/>
        <v>0</v>
      </c>
      <c r="T24" s="291"/>
      <c r="U24" s="289"/>
      <c r="V24" s="289"/>
      <c r="W24" s="289"/>
      <c r="X24" s="289"/>
      <c r="Y24" s="289"/>
      <c r="Z24" s="289"/>
      <c r="AA24" s="289"/>
      <c r="AB24" s="289"/>
      <c r="AC24" s="289"/>
      <c r="AD24" s="289"/>
      <c r="AE24" s="289"/>
      <c r="AF24" s="282">
        <v>0</v>
      </c>
      <c r="AG24" s="289"/>
      <c r="AH24" s="289"/>
      <c r="AI24" s="289"/>
      <c r="AJ24" s="289"/>
      <c r="AK24" s="289"/>
      <c r="AL24" s="289"/>
      <c r="AM24" s="289"/>
      <c r="AN24" s="289"/>
      <c r="AO24" s="289"/>
      <c r="AP24" s="289"/>
      <c r="AQ24" s="289"/>
      <c r="AR24" s="289"/>
      <c r="AS24" s="289"/>
      <c r="AT24" s="289"/>
      <c r="AU24" s="289"/>
      <c r="AV24" s="284">
        <f t="shared" si="4"/>
        <v>0</v>
      </c>
      <c r="AW24" s="285">
        <f t="shared" si="5"/>
        <v>0</v>
      </c>
    </row>
    <row r="25" spans="2:49">
      <c r="B25" s="286"/>
      <c r="C25" s="287"/>
      <c r="D25" s="287"/>
      <c r="E25" s="287"/>
      <c r="F25" s="288"/>
      <c r="G25" s="289"/>
      <c r="H25" s="289"/>
      <c r="I25" s="289"/>
      <c r="J25" s="289"/>
      <c r="K25" s="289"/>
      <c r="L25" s="289"/>
      <c r="M25" s="289"/>
      <c r="N25" s="289"/>
      <c r="O25" s="289"/>
      <c r="P25" s="289"/>
      <c r="Q25" s="289"/>
      <c r="R25" s="290"/>
      <c r="S25" s="282">
        <f t="shared" si="3"/>
        <v>0</v>
      </c>
      <c r="T25" s="291"/>
      <c r="U25" s="289"/>
      <c r="V25" s="289"/>
      <c r="W25" s="289"/>
      <c r="X25" s="289"/>
      <c r="Y25" s="289"/>
      <c r="Z25" s="289"/>
      <c r="AA25" s="289"/>
      <c r="AB25" s="289"/>
      <c r="AC25" s="289"/>
      <c r="AD25" s="289"/>
      <c r="AE25" s="289"/>
      <c r="AF25" s="282">
        <v>0</v>
      </c>
      <c r="AG25" s="289"/>
      <c r="AH25" s="289"/>
      <c r="AI25" s="289"/>
      <c r="AJ25" s="289"/>
      <c r="AK25" s="289"/>
      <c r="AL25" s="289"/>
      <c r="AM25" s="289"/>
      <c r="AN25" s="289"/>
      <c r="AO25" s="289"/>
      <c r="AP25" s="289"/>
      <c r="AQ25" s="289"/>
      <c r="AR25" s="289"/>
      <c r="AS25" s="289"/>
      <c r="AT25" s="289"/>
      <c r="AU25" s="289"/>
      <c r="AV25" s="284">
        <f t="shared" si="4"/>
        <v>0</v>
      </c>
      <c r="AW25" s="285">
        <f t="shared" si="5"/>
        <v>0</v>
      </c>
    </row>
    <row r="26" spans="2:49">
      <c r="B26" s="394" t="s">
        <v>421</v>
      </c>
      <c r="C26" s="395"/>
      <c r="D26" s="395"/>
      <c r="E26" s="395"/>
      <c r="F26" s="395"/>
      <c r="G26" s="395"/>
      <c r="H26" s="395"/>
      <c r="I26" s="395"/>
      <c r="J26" s="395"/>
      <c r="K26" s="395"/>
      <c r="L26" s="395"/>
      <c r="M26" s="395"/>
      <c r="N26" s="395"/>
      <c r="O26" s="395"/>
      <c r="P26" s="395"/>
      <c r="Q26" s="395"/>
      <c r="R26" s="395"/>
      <c r="S26" s="396" t="s">
        <v>421</v>
      </c>
      <c r="T26" s="397"/>
      <c r="U26" s="397"/>
      <c r="V26" s="397"/>
      <c r="W26" s="397"/>
      <c r="X26" s="397"/>
      <c r="Y26" s="397"/>
      <c r="Z26" s="397"/>
      <c r="AA26" s="397"/>
      <c r="AB26" s="397"/>
      <c r="AC26" s="397"/>
      <c r="AD26" s="397"/>
      <c r="AE26" s="398"/>
      <c r="AF26" s="396" t="s">
        <v>421</v>
      </c>
      <c r="AG26" s="397"/>
      <c r="AH26" s="397"/>
      <c r="AI26" s="397"/>
      <c r="AJ26" s="397"/>
      <c r="AK26" s="397"/>
      <c r="AL26" s="397"/>
      <c r="AM26" s="397"/>
      <c r="AN26" s="397"/>
      <c r="AO26" s="397"/>
      <c r="AP26" s="397"/>
      <c r="AQ26" s="397"/>
      <c r="AR26" s="398"/>
      <c r="AS26" s="395"/>
      <c r="AT26" s="395"/>
      <c r="AU26" s="395"/>
      <c r="AV26" s="275"/>
      <c r="AW26" s="276">
        <v>0</v>
      </c>
    </row>
    <row r="27" spans="2:49">
      <c r="B27" s="286"/>
      <c r="C27" s="287"/>
      <c r="D27" s="287"/>
      <c r="E27" s="287"/>
      <c r="F27" s="279"/>
      <c r="G27" s="289"/>
      <c r="H27" s="289"/>
      <c r="I27" s="289"/>
      <c r="J27" s="289"/>
      <c r="K27" s="289"/>
      <c r="L27" s="289"/>
      <c r="M27" s="289"/>
      <c r="N27" s="289"/>
      <c r="O27" s="289"/>
      <c r="P27" s="289"/>
      <c r="Q27" s="289"/>
      <c r="R27" s="290"/>
      <c r="S27" s="282">
        <f t="shared" ref="S27:S35" si="6">B27</f>
        <v>0</v>
      </c>
      <c r="T27" s="283"/>
      <c r="U27" s="280"/>
      <c r="V27" s="280"/>
      <c r="W27" s="280"/>
      <c r="X27" s="280"/>
      <c r="Y27" s="280"/>
      <c r="Z27" s="280"/>
      <c r="AA27" s="280"/>
      <c r="AB27" s="280"/>
      <c r="AC27" s="280"/>
      <c r="AD27" s="280"/>
      <c r="AE27" s="280"/>
      <c r="AF27" s="282">
        <v>0</v>
      </c>
      <c r="AG27" s="280"/>
      <c r="AH27" s="280"/>
      <c r="AI27" s="280"/>
      <c r="AJ27" s="280"/>
      <c r="AK27" s="280"/>
      <c r="AL27" s="280"/>
      <c r="AM27" s="280"/>
      <c r="AN27" s="280"/>
      <c r="AO27" s="280"/>
      <c r="AP27" s="280"/>
      <c r="AQ27" s="280"/>
      <c r="AR27" s="280"/>
      <c r="AS27" s="280"/>
      <c r="AT27" s="280"/>
      <c r="AU27" s="280"/>
      <c r="AV27" s="284">
        <f t="shared" ref="AV27:AV35" si="7">SUM(AG27:AU27,T27:AE27,G27:R27)</f>
        <v>0</v>
      </c>
      <c r="AW27" s="285">
        <f t="shared" ref="AW27:AW55" si="8">AV27*F27</f>
        <v>0</v>
      </c>
    </row>
    <row r="28" spans="2:49">
      <c r="B28" s="286"/>
      <c r="C28" s="287"/>
      <c r="D28" s="287"/>
      <c r="E28" s="287"/>
      <c r="F28" s="288"/>
      <c r="G28" s="289"/>
      <c r="H28" s="289"/>
      <c r="I28" s="289"/>
      <c r="J28" s="289"/>
      <c r="K28" s="289"/>
      <c r="L28" s="289"/>
      <c r="M28" s="289"/>
      <c r="N28" s="289"/>
      <c r="O28" s="289"/>
      <c r="P28" s="289"/>
      <c r="Q28" s="289"/>
      <c r="R28" s="290"/>
      <c r="S28" s="282">
        <f t="shared" si="6"/>
        <v>0</v>
      </c>
      <c r="T28" s="291"/>
      <c r="U28" s="289"/>
      <c r="V28" s="289"/>
      <c r="W28" s="289"/>
      <c r="X28" s="289"/>
      <c r="Y28" s="289"/>
      <c r="Z28" s="289"/>
      <c r="AA28" s="289"/>
      <c r="AB28" s="289"/>
      <c r="AC28" s="289"/>
      <c r="AD28" s="289"/>
      <c r="AE28" s="289"/>
      <c r="AF28" s="282">
        <v>0</v>
      </c>
      <c r="AG28" s="289"/>
      <c r="AH28" s="289"/>
      <c r="AI28" s="289"/>
      <c r="AJ28" s="289"/>
      <c r="AK28" s="289"/>
      <c r="AL28" s="289"/>
      <c r="AM28" s="289"/>
      <c r="AN28" s="289"/>
      <c r="AO28" s="289"/>
      <c r="AP28" s="289"/>
      <c r="AQ28" s="289"/>
      <c r="AR28" s="289"/>
      <c r="AS28" s="289"/>
      <c r="AT28" s="289"/>
      <c r="AU28" s="289"/>
      <c r="AV28" s="284">
        <f t="shared" si="7"/>
        <v>0</v>
      </c>
      <c r="AW28" s="285">
        <f t="shared" si="8"/>
        <v>0</v>
      </c>
    </row>
    <row r="29" spans="2:49">
      <c r="B29" s="286"/>
      <c r="C29" s="287"/>
      <c r="D29" s="287"/>
      <c r="E29" s="287"/>
      <c r="F29" s="288"/>
      <c r="G29" s="289"/>
      <c r="H29" s="289"/>
      <c r="I29" s="289"/>
      <c r="J29" s="289"/>
      <c r="K29" s="289"/>
      <c r="L29" s="289"/>
      <c r="M29" s="289"/>
      <c r="N29" s="289"/>
      <c r="O29" s="289"/>
      <c r="P29" s="289"/>
      <c r="Q29" s="289"/>
      <c r="R29" s="290"/>
      <c r="S29" s="282">
        <f t="shared" si="6"/>
        <v>0</v>
      </c>
      <c r="T29" s="291"/>
      <c r="U29" s="289"/>
      <c r="V29" s="289"/>
      <c r="W29" s="289"/>
      <c r="X29" s="289"/>
      <c r="Y29" s="289"/>
      <c r="Z29" s="289"/>
      <c r="AA29" s="289"/>
      <c r="AB29" s="289"/>
      <c r="AC29" s="289"/>
      <c r="AD29" s="289"/>
      <c r="AE29" s="289"/>
      <c r="AF29" s="282">
        <v>0</v>
      </c>
      <c r="AG29" s="289"/>
      <c r="AH29" s="289"/>
      <c r="AI29" s="289"/>
      <c r="AJ29" s="289"/>
      <c r="AK29" s="289"/>
      <c r="AL29" s="289"/>
      <c r="AM29" s="289"/>
      <c r="AN29" s="289"/>
      <c r="AO29" s="289"/>
      <c r="AP29" s="289"/>
      <c r="AQ29" s="289"/>
      <c r="AR29" s="289"/>
      <c r="AS29" s="289"/>
      <c r="AT29" s="289"/>
      <c r="AU29" s="289"/>
      <c r="AV29" s="284">
        <f t="shared" si="7"/>
        <v>0</v>
      </c>
      <c r="AW29" s="285">
        <f t="shared" si="8"/>
        <v>0</v>
      </c>
    </row>
    <row r="30" spans="2:49">
      <c r="B30" s="286"/>
      <c r="C30" s="287"/>
      <c r="D30" s="287"/>
      <c r="E30" s="287"/>
      <c r="F30" s="288"/>
      <c r="G30" s="289"/>
      <c r="H30" s="289"/>
      <c r="I30" s="289"/>
      <c r="J30" s="289"/>
      <c r="K30" s="289"/>
      <c r="L30" s="289"/>
      <c r="M30" s="289"/>
      <c r="N30" s="289"/>
      <c r="O30" s="289"/>
      <c r="P30" s="289"/>
      <c r="Q30" s="289"/>
      <c r="R30" s="290"/>
      <c r="S30" s="282">
        <f t="shared" si="6"/>
        <v>0</v>
      </c>
      <c r="T30" s="291"/>
      <c r="U30" s="289"/>
      <c r="V30" s="289"/>
      <c r="W30" s="289"/>
      <c r="X30" s="289"/>
      <c r="Y30" s="289"/>
      <c r="Z30" s="289"/>
      <c r="AA30" s="289"/>
      <c r="AB30" s="289"/>
      <c r="AC30" s="289"/>
      <c r="AD30" s="289"/>
      <c r="AE30" s="289"/>
      <c r="AF30" s="282">
        <v>0</v>
      </c>
      <c r="AG30" s="289"/>
      <c r="AH30" s="289"/>
      <c r="AI30" s="289"/>
      <c r="AJ30" s="289"/>
      <c r="AK30" s="289"/>
      <c r="AL30" s="289"/>
      <c r="AM30" s="289"/>
      <c r="AN30" s="289"/>
      <c r="AO30" s="289"/>
      <c r="AP30" s="289"/>
      <c r="AQ30" s="289"/>
      <c r="AR30" s="289"/>
      <c r="AS30" s="289"/>
      <c r="AT30" s="289"/>
      <c r="AU30" s="289"/>
      <c r="AV30" s="284">
        <f t="shared" si="7"/>
        <v>0</v>
      </c>
      <c r="AW30" s="285">
        <f t="shared" si="8"/>
        <v>0</v>
      </c>
    </row>
    <row r="31" spans="2:49">
      <c r="B31" s="286"/>
      <c r="C31" s="287"/>
      <c r="D31" s="287"/>
      <c r="E31" s="287"/>
      <c r="F31" s="288"/>
      <c r="G31" s="289"/>
      <c r="H31" s="289"/>
      <c r="I31" s="289"/>
      <c r="J31" s="289"/>
      <c r="K31" s="289"/>
      <c r="L31" s="289"/>
      <c r="M31" s="289"/>
      <c r="N31" s="289"/>
      <c r="O31" s="289"/>
      <c r="P31" s="289"/>
      <c r="Q31" s="289"/>
      <c r="R31" s="290"/>
      <c r="S31" s="282">
        <f t="shared" si="6"/>
        <v>0</v>
      </c>
      <c r="T31" s="291"/>
      <c r="U31" s="289"/>
      <c r="V31" s="289"/>
      <c r="W31" s="289"/>
      <c r="X31" s="289"/>
      <c r="Y31" s="289"/>
      <c r="Z31" s="289"/>
      <c r="AA31" s="289"/>
      <c r="AB31" s="289"/>
      <c r="AC31" s="289"/>
      <c r="AD31" s="289"/>
      <c r="AE31" s="289"/>
      <c r="AF31" s="282">
        <v>0</v>
      </c>
      <c r="AG31" s="289"/>
      <c r="AH31" s="289"/>
      <c r="AI31" s="289"/>
      <c r="AJ31" s="289"/>
      <c r="AK31" s="289"/>
      <c r="AL31" s="289"/>
      <c r="AM31" s="289"/>
      <c r="AN31" s="289"/>
      <c r="AO31" s="289"/>
      <c r="AP31" s="289"/>
      <c r="AQ31" s="289"/>
      <c r="AR31" s="289"/>
      <c r="AS31" s="289"/>
      <c r="AT31" s="289"/>
      <c r="AU31" s="289"/>
      <c r="AV31" s="284">
        <f t="shared" si="7"/>
        <v>0</v>
      </c>
      <c r="AW31" s="285">
        <f t="shared" si="8"/>
        <v>0</v>
      </c>
    </row>
    <row r="32" spans="2:49">
      <c r="B32" s="286"/>
      <c r="C32" s="287"/>
      <c r="D32" s="287"/>
      <c r="E32" s="287"/>
      <c r="F32" s="288"/>
      <c r="G32" s="289"/>
      <c r="H32" s="289"/>
      <c r="I32" s="289"/>
      <c r="J32" s="289"/>
      <c r="K32" s="289"/>
      <c r="L32" s="289"/>
      <c r="M32" s="289"/>
      <c r="N32" s="289"/>
      <c r="O32" s="289"/>
      <c r="P32" s="289"/>
      <c r="Q32" s="289"/>
      <c r="R32" s="290"/>
      <c r="S32" s="282">
        <f t="shared" si="6"/>
        <v>0</v>
      </c>
      <c r="T32" s="291"/>
      <c r="U32" s="289"/>
      <c r="V32" s="289"/>
      <c r="W32" s="289"/>
      <c r="X32" s="289"/>
      <c r="Y32" s="289"/>
      <c r="Z32" s="289"/>
      <c r="AA32" s="289"/>
      <c r="AB32" s="289"/>
      <c r="AC32" s="289"/>
      <c r="AD32" s="289"/>
      <c r="AE32" s="289"/>
      <c r="AF32" s="282">
        <v>0</v>
      </c>
      <c r="AG32" s="289"/>
      <c r="AH32" s="289"/>
      <c r="AI32" s="289"/>
      <c r="AJ32" s="289"/>
      <c r="AK32" s="289"/>
      <c r="AL32" s="289"/>
      <c r="AM32" s="289"/>
      <c r="AN32" s="289"/>
      <c r="AO32" s="289"/>
      <c r="AP32" s="289"/>
      <c r="AQ32" s="289"/>
      <c r="AR32" s="289"/>
      <c r="AS32" s="289"/>
      <c r="AT32" s="289"/>
      <c r="AU32" s="289"/>
      <c r="AV32" s="284">
        <f t="shared" si="7"/>
        <v>0</v>
      </c>
      <c r="AW32" s="285">
        <f t="shared" si="8"/>
        <v>0</v>
      </c>
    </row>
    <row r="33" spans="2:49">
      <c r="B33" s="286"/>
      <c r="C33" s="287"/>
      <c r="D33" s="287"/>
      <c r="E33" s="287"/>
      <c r="F33" s="288"/>
      <c r="G33" s="289"/>
      <c r="H33" s="289"/>
      <c r="I33" s="289"/>
      <c r="J33" s="289"/>
      <c r="K33" s="289"/>
      <c r="L33" s="289"/>
      <c r="M33" s="289"/>
      <c r="N33" s="289"/>
      <c r="O33" s="289"/>
      <c r="P33" s="289"/>
      <c r="Q33" s="289"/>
      <c r="R33" s="290"/>
      <c r="S33" s="282">
        <f t="shared" si="6"/>
        <v>0</v>
      </c>
      <c r="T33" s="291"/>
      <c r="U33" s="289"/>
      <c r="V33" s="289"/>
      <c r="W33" s="289"/>
      <c r="X33" s="289"/>
      <c r="Y33" s="289"/>
      <c r="Z33" s="289"/>
      <c r="AA33" s="289"/>
      <c r="AB33" s="289"/>
      <c r="AC33" s="289"/>
      <c r="AD33" s="289"/>
      <c r="AE33" s="289"/>
      <c r="AF33" s="282">
        <v>0</v>
      </c>
      <c r="AG33" s="289"/>
      <c r="AH33" s="289"/>
      <c r="AI33" s="289"/>
      <c r="AJ33" s="289"/>
      <c r="AK33" s="289"/>
      <c r="AL33" s="289"/>
      <c r="AM33" s="289"/>
      <c r="AN33" s="289"/>
      <c r="AO33" s="289"/>
      <c r="AP33" s="289"/>
      <c r="AQ33" s="289"/>
      <c r="AR33" s="289"/>
      <c r="AS33" s="289"/>
      <c r="AT33" s="289"/>
      <c r="AU33" s="289"/>
      <c r="AV33" s="284">
        <f t="shared" si="7"/>
        <v>0</v>
      </c>
      <c r="AW33" s="285">
        <f t="shared" si="8"/>
        <v>0</v>
      </c>
    </row>
    <row r="34" spans="2:49">
      <c r="B34" s="286"/>
      <c r="C34" s="292"/>
      <c r="D34" s="292"/>
      <c r="E34" s="287"/>
      <c r="F34" s="288"/>
      <c r="G34" s="289"/>
      <c r="H34" s="289"/>
      <c r="I34" s="289"/>
      <c r="J34" s="289"/>
      <c r="K34" s="289"/>
      <c r="L34" s="289"/>
      <c r="M34" s="289"/>
      <c r="N34" s="289"/>
      <c r="O34" s="289"/>
      <c r="P34" s="289"/>
      <c r="Q34" s="289"/>
      <c r="R34" s="290"/>
      <c r="S34" s="282">
        <f t="shared" si="6"/>
        <v>0</v>
      </c>
      <c r="T34" s="291"/>
      <c r="U34" s="289"/>
      <c r="V34" s="289"/>
      <c r="W34" s="289"/>
      <c r="X34" s="289"/>
      <c r="Y34" s="289"/>
      <c r="Z34" s="289"/>
      <c r="AA34" s="289"/>
      <c r="AB34" s="289"/>
      <c r="AC34" s="289"/>
      <c r="AD34" s="289"/>
      <c r="AE34" s="289"/>
      <c r="AF34" s="282">
        <v>0</v>
      </c>
      <c r="AG34" s="289"/>
      <c r="AH34" s="289"/>
      <c r="AI34" s="289"/>
      <c r="AJ34" s="289"/>
      <c r="AK34" s="289"/>
      <c r="AL34" s="289"/>
      <c r="AM34" s="289"/>
      <c r="AN34" s="289"/>
      <c r="AO34" s="289"/>
      <c r="AP34" s="289"/>
      <c r="AQ34" s="289"/>
      <c r="AR34" s="289"/>
      <c r="AS34" s="289"/>
      <c r="AT34" s="289"/>
      <c r="AU34" s="289"/>
      <c r="AV34" s="284">
        <f t="shared" si="7"/>
        <v>0</v>
      </c>
      <c r="AW34" s="285">
        <f t="shared" si="8"/>
        <v>0</v>
      </c>
    </row>
    <row r="35" spans="2:49">
      <c r="B35" s="286"/>
      <c r="C35" s="287"/>
      <c r="D35" s="287"/>
      <c r="E35" s="287"/>
      <c r="F35" s="288"/>
      <c r="G35" s="289"/>
      <c r="H35" s="289"/>
      <c r="I35" s="289"/>
      <c r="J35" s="289"/>
      <c r="K35" s="289"/>
      <c r="L35" s="289"/>
      <c r="M35" s="289"/>
      <c r="N35" s="289"/>
      <c r="O35" s="289"/>
      <c r="P35" s="289"/>
      <c r="Q35" s="289"/>
      <c r="R35" s="290"/>
      <c r="S35" s="282">
        <f t="shared" si="6"/>
        <v>0</v>
      </c>
      <c r="T35" s="291"/>
      <c r="U35" s="289"/>
      <c r="V35" s="289"/>
      <c r="W35" s="289"/>
      <c r="X35" s="289"/>
      <c r="Y35" s="289"/>
      <c r="Z35" s="289"/>
      <c r="AA35" s="289"/>
      <c r="AB35" s="289"/>
      <c r="AC35" s="289"/>
      <c r="AD35" s="289"/>
      <c r="AE35" s="289"/>
      <c r="AF35" s="282">
        <v>0</v>
      </c>
      <c r="AG35" s="289"/>
      <c r="AH35" s="289"/>
      <c r="AI35" s="289"/>
      <c r="AJ35" s="289"/>
      <c r="AK35" s="289"/>
      <c r="AL35" s="289"/>
      <c r="AM35" s="289"/>
      <c r="AN35" s="289"/>
      <c r="AO35" s="289"/>
      <c r="AP35" s="289"/>
      <c r="AQ35" s="289"/>
      <c r="AR35" s="289"/>
      <c r="AS35" s="289"/>
      <c r="AT35" s="289"/>
      <c r="AU35" s="289"/>
      <c r="AV35" s="284">
        <f t="shared" si="7"/>
        <v>0</v>
      </c>
      <c r="AW35" s="285">
        <f t="shared" si="8"/>
        <v>0</v>
      </c>
    </row>
    <row r="36" spans="2:49">
      <c r="B36" s="394" t="s">
        <v>112</v>
      </c>
      <c r="C36" s="395"/>
      <c r="D36" s="395"/>
      <c r="E36" s="395"/>
      <c r="F36" s="395"/>
      <c r="G36" s="395"/>
      <c r="H36" s="395"/>
      <c r="I36" s="395"/>
      <c r="J36" s="395"/>
      <c r="K36" s="395"/>
      <c r="L36" s="395"/>
      <c r="M36" s="395"/>
      <c r="N36" s="395"/>
      <c r="O36" s="395"/>
      <c r="P36" s="395"/>
      <c r="Q36" s="395"/>
      <c r="R36" s="395"/>
      <c r="S36" s="396" t="s">
        <v>112</v>
      </c>
      <c r="T36" s="397"/>
      <c r="U36" s="397"/>
      <c r="V36" s="397"/>
      <c r="W36" s="397"/>
      <c r="X36" s="397"/>
      <c r="Y36" s="397"/>
      <c r="Z36" s="397"/>
      <c r="AA36" s="397"/>
      <c r="AB36" s="397"/>
      <c r="AC36" s="397"/>
      <c r="AD36" s="397"/>
      <c r="AE36" s="398"/>
      <c r="AF36" s="396" t="s">
        <v>112</v>
      </c>
      <c r="AG36" s="397"/>
      <c r="AH36" s="397"/>
      <c r="AI36" s="397"/>
      <c r="AJ36" s="397"/>
      <c r="AK36" s="397"/>
      <c r="AL36" s="397"/>
      <c r="AM36" s="397"/>
      <c r="AN36" s="397"/>
      <c r="AO36" s="397"/>
      <c r="AP36" s="397"/>
      <c r="AQ36" s="397"/>
      <c r="AR36" s="398"/>
      <c r="AS36" s="395"/>
      <c r="AT36" s="395"/>
      <c r="AU36" s="395"/>
      <c r="AV36" s="275"/>
      <c r="AW36" s="276">
        <v>0</v>
      </c>
    </row>
    <row r="37" spans="2:49">
      <c r="B37" s="286"/>
      <c r="C37" s="287"/>
      <c r="D37" s="287"/>
      <c r="E37" s="287"/>
      <c r="F37" s="279"/>
      <c r="G37" s="289"/>
      <c r="H37" s="289"/>
      <c r="I37" s="289"/>
      <c r="J37" s="289"/>
      <c r="K37" s="289"/>
      <c r="L37" s="289"/>
      <c r="M37" s="289"/>
      <c r="N37" s="289"/>
      <c r="O37" s="289"/>
      <c r="P37" s="289"/>
      <c r="Q37" s="289"/>
      <c r="R37" s="290"/>
      <c r="S37" s="282">
        <f t="shared" ref="S37:S45" si="9">B37</f>
        <v>0</v>
      </c>
      <c r="T37" s="283"/>
      <c r="U37" s="280"/>
      <c r="V37" s="280"/>
      <c r="W37" s="280"/>
      <c r="X37" s="280"/>
      <c r="Y37" s="280"/>
      <c r="Z37" s="280"/>
      <c r="AA37" s="280"/>
      <c r="AB37" s="280"/>
      <c r="AC37" s="280"/>
      <c r="AD37" s="280"/>
      <c r="AE37" s="280"/>
      <c r="AF37" s="282">
        <v>0</v>
      </c>
      <c r="AG37" s="280"/>
      <c r="AH37" s="280"/>
      <c r="AI37" s="280"/>
      <c r="AJ37" s="280"/>
      <c r="AK37" s="280"/>
      <c r="AL37" s="280"/>
      <c r="AM37" s="280"/>
      <c r="AN37" s="280"/>
      <c r="AO37" s="280"/>
      <c r="AP37" s="280"/>
      <c r="AQ37" s="280"/>
      <c r="AR37" s="280"/>
      <c r="AS37" s="280"/>
      <c r="AT37" s="280"/>
      <c r="AU37" s="280"/>
      <c r="AV37" s="284">
        <f t="shared" ref="AV37:AV45" si="10">SUM(AG37:AU37,T37:AE37,G37:R37)</f>
        <v>0</v>
      </c>
      <c r="AW37" s="285">
        <f t="shared" si="8"/>
        <v>0</v>
      </c>
    </row>
    <row r="38" spans="2:49">
      <c r="B38" s="286"/>
      <c r="C38" s="287"/>
      <c r="D38" s="287"/>
      <c r="E38" s="287"/>
      <c r="F38" s="288"/>
      <c r="G38" s="289"/>
      <c r="H38" s="289"/>
      <c r="I38" s="289"/>
      <c r="J38" s="289"/>
      <c r="K38" s="289"/>
      <c r="L38" s="289"/>
      <c r="M38" s="289"/>
      <c r="N38" s="289"/>
      <c r="O38" s="289"/>
      <c r="P38" s="289"/>
      <c r="Q38" s="289"/>
      <c r="R38" s="290"/>
      <c r="S38" s="282">
        <f t="shared" si="9"/>
        <v>0</v>
      </c>
      <c r="T38" s="291"/>
      <c r="U38" s="289"/>
      <c r="V38" s="289"/>
      <c r="W38" s="289"/>
      <c r="X38" s="289"/>
      <c r="Y38" s="289"/>
      <c r="Z38" s="289"/>
      <c r="AA38" s="289"/>
      <c r="AB38" s="289"/>
      <c r="AC38" s="289"/>
      <c r="AD38" s="289"/>
      <c r="AE38" s="289"/>
      <c r="AF38" s="282">
        <v>0</v>
      </c>
      <c r="AG38" s="289"/>
      <c r="AH38" s="289"/>
      <c r="AI38" s="289"/>
      <c r="AJ38" s="289"/>
      <c r="AK38" s="289"/>
      <c r="AL38" s="289"/>
      <c r="AM38" s="289"/>
      <c r="AN38" s="289"/>
      <c r="AO38" s="289"/>
      <c r="AP38" s="289"/>
      <c r="AQ38" s="289"/>
      <c r="AR38" s="289"/>
      <c r="AS38" s="289"/>
      <c r="AT38" s="289"/>
      <c r="AU38" s="289"/>
      <c r="AV38" s="284">
        <f t="shared" si="10"/>
        <v>0</v>
      </c>
      <c r="AW38" s="285">
        <f t="shared" si="8"/>
        <v>0</v>
      </c>
    </row>
    <row r="39" spans="2:49">
      <c r="B39" s="286"/>
      <c r="C39" s="287"/>
      <c r="D39" s="287"/>
      <c r="E39" s="287"/>
      <c r="F39" s="288"/>
      <c r="G39" s="289"/>
      <c r="H39" s="289"/>
      <c r="I39" s="289"/>
      <c r="J39" s="289"/>
      <c r="K39" s="289"/>
      <c r="L39" s="289"/>
      <c r="M39" s="289"/>
      <c r="N39" s="289"/>
      <c r="O39" s="289"/>
      <c r="P39" s="289"/>
      <c r="Q39" s="289"/>
      <c r="R39" s="290"/>
      <c r="S39" s="282">
        <f t="shared" si="9"/>
        <v>0</v>
      </c>
      <c r="T39" s="291"/>
      <c r="U39" s="289"/>
      <c r="V39" s="289"/>
      <c r="W39" s="289"/>
      <c r="X39" s="289"/>
      <c r="Y39" s="289"/>
      <c r="Z39" s="289"/>
      <c r="AA39" s="289"/>
      <c r="AB39" s="289"/>
      <c r="AC39" s="289"/>
      <c r="AD39" s="289"/>
      <c r="AE39" s="289"/>
      <c r="AF39" s="282">
        <v>0</v>
      </c>
      <c r="AG39" s="289"/>
      <c r="AH39" s="289"/>
      <c r="AI39" s="289"/>
      <c r="AJ39" s="289"/>
      <c r="AK39" s="289"/>
      <c r="AL39" s="289"/>
      <c r="AM39" s="289"/>
      <c r="AN39" s="289"/>
      <c r="AO39" s="289"/>
      <c r="AP39" s="289"/>
      <c r="AQ39" s="289"/>
      <c r="AR39" s="289"/>
      <c r="AS39" s="289"/>
      <c r="AT39" s="289"/>
      <c r="AU39" s="289"/>
      <c r="AV39" s="284">
        <f t="shared" si="10"/>
        <v>0</v>
      </c>
      <c r="AW39" s="285">
        <f t="shared" si="8"/>
        <v>0</v>
      </c>
    </row>
    <row r="40" spans="2:49">
      <c r="B40" s="286"/>
      <c r="C40" s="287"/>
      <c r="D40" s="287"/>
      <c r="E40" s="287"/>
      <c r="F40" s="288"/>
      <c r="G40" s="289"/>
      <c r="H40" s="289"/>
      <c r="I40" s="289"/>
      <c r="J40" s="289"/>
      <c r="K40" s="289"/>
      <c r="L40" s="289"/>
      <c r="M40" s="289"/>
      <c r="N40" s="289"/>
      <c r="O40" s="289"/>
      <c r="P40" s="289"/>
      <c r="Q40" s="289"/>
      <c r="R40" s="290"/>
      <c r="S40" s="282">
        <f t="shared" si="9"/>
        <v>0</v>
      </c>
      <c r="T40" s="291"/>
      <c r="U40" s="289"/>
      <c r="V40" s="289"/>
      <c r="W40" s="289"/>
      <c r="X40" s="289"/>
      <c r="Y40" s="289"/>
      <c r="Z40" s="289"/>
      <c r="AA40" s="289"/>
      <c r="AB40" s="289"/>
      <c r="AC40" s="289"/>
      <c r="AD40" s="289"/>
      <c r="AE40" s="289"/>
      <c r="AF40" s="282">
        <v>0</v>
      </c>
      <c r="AG40" s="289"/>
      <c r="AH40" s="289"/>
      <c r="AI40" s="289"/>
      <c r="AJ40" s="289"/>
      <c r="AK40" s="289"/>
      <c r="AL40" s="289"/>
      <c r="AM40" s="289"/>
      <c r="AN40" s="289"/>
      <c r="AO40" s="289"/>
      <c r="AP40" s="289"/>
      <c r="AQ40" s="289"/>
      <c r="AR40" s="289"/>
      <c r="AS40" s="289"/>
      <c r="AT40" s="289"/>
      <c r="AU40" s="289"/>
      <c r="AV40" s="284">
        <f t="shared" si="10"/>
        <v>0</v>
      </c>
      <c r="AW40" s="285">
        <f t="shared" si="8"/>
        <v>0</v>
      </c>
    </row>
    <row r="41" spans="2:49">
      <c r="B41" s="286"/>
      <c r="C41" s="287"/>
      <c r="D41" s="287"/>
      <c r="E41" s="287"/>
      <c r="F41" s="288"/>
      <c r="G41" s="289"/>
      <c r="H41" s="289"/>
      <c r="I41" s="289"/>
      <c r="J41" s="289"/>
      <c r="K41" s="289"/>
      <c r="L41" s="289"/>
      <c r="M41" s="289"/>
      <c r="N41" s="289"/>
      <c r="O41" s="289"/>
      <c r="P41" s="289"/>
      <c r="Q41" s="289"/>
      <c r="R41" s="290"/>
      <c r="S41" s="282">
        <f t="shared" si="9"/>
        <v>0</v>
      </c>
      <c r="T41" s="291"/>
      <c r="U41" s="289"/>
      <c r="V41" s="289"/>
      <c r="W41" s="289"/>
      <c r="X41" s="289"/>
      <c r="Y41" s="289"/>
      <c r="Z41" s="289"/>
      <c r="AA41" s="289"/>
      <c r="AB41" s="289"/>
      <c r="AC41" s="289"/>
      <c r="AD41" s="289"/>
      <c r="AE41" s="289"/>
      <c r="AF41" s="282">
        <v>0</v>
      </c>
      <c r="AG41" s="289"/>
      <c r="AH41" s="289"/>
      <c r="AI41" s="289"/>
      <c r="AJ41" s="289"/>
      <c r="AK41" s="289"/>
      <c r="AL41" s="289"/>
      <c r="AM41" s="289"/>
      <c r="AN41" s="289"/>
      <c r="AO41" s="289"/>
      <c r="AP41" s="289"/>
      <c r="AQ41" s="289"/>
      <c r="AR41" s="289"/>
      <c r="AS41" s="289"/>
      <c r="AT41" s="289"/>
      <c r="AU41" s="289"/>
      <c r="AV41" s="284">
        <f t="shared" si="10"/>
        <v>0</v>
      </c>
      <c r="AW41" s="285">
        <f t="shared" si="8"/>
        <v>0</v>
      </c>
    </row>
    <row r="42" spans="2:49">
      <c r="B42" s="286"/>
      <c r="C42" s="287"/>
      <c r="D42" s="287"/>
      <c r="E42" s="287"/>
      <c r="F42" s="288"/>
      <c r="G42" s="289"/>
      <c r="H42" s="289"/>
      <c r="I42" s="289"/>
      <c r="J42" s="289"/>
      <c r="K42" s="289"/>
      <c r="L42" s="289"/>
      <c r="M42" s="289"/>
      <c r="N42" s="289"/>
      <c r="O42" s="289"/>
      <c r="P42" s="289"/>
      <c r="Q42" s="289"/>
      <c r="R42" s="290"/>
      <c r="S42" s="282">
        <f t="shared" si="9"/>
        <v>0</v>
      </c>
      <c r="T42" s="291"/>
      <c r="U42" s="289"/>
      <c r="V42" s="289"/>
      <c r="W42" s="289"/>
      <c r="X42" s="289"/>
      <c r="Y42" s="289"/>
      <c r="Z42" s="289"/>
      <c r="AA42" s="289"/>
      <c r="AB42" s="289"/>
      <c r="AC42" s="289"/>
      <c r="AD42" s="289"/>
      <c r="AE42" s="289"/>
      <c r="AF42" s="282">
        <v>0</v>
      </c>
      <c r="AG42" s="289"/>
      <c r="AH42" s="289"/>
      <c r="AI42" s="289"/>
      <c r="AJ42" s="289"/>
      <c r="AK42" s="289"/>
      <c r="AL42" s="289"/>
      <c r="AM42" s="289"/>
      <c r="AN42" s="289"/>
      <c r="AO42" s="289"/>
      <c r="AP42" s="289"/>
      <c r="AQ42" s="289"/>
      <c r="AR42" s="289"/>
      <c r="AS42" s="289"/>
      <c r="AT42" s="289"/>
      <c r="AU42" s="289"/>
      <c r="AV42" s="284">
        <f t="shared" si="10"/>
        <v>0</v>
      </c>
      <c r="AW42" s="285">
        <f t="shared" si="8"/>
        <v>0</v>
      </c>
    </row>
    <row r="43" spans="2:49">
      <c r="B43" s="286"/>
      <c r="C43" s="287"/>
      <c r="D43" s="287"/>
      <c r="E43" s="287"/>
      <c r="F43" s="288"/>
      <c r="G43" s="289"/>
      <c r="H43" s="289"/>
      <c r="I43" s="289"/>
      <c r="J43" s="289"/>
      <c r="K43" s="289"/>
      <c r="L43" s="289"/>
      <c r="M43" s="289"/>
      <c r="N43" s="289"/>
      <c r="O43" s="289"/>
      <c r="P43" s="289"/>
      <c r="Q43" s="289"/>
      <c r="R43" s="290"/>
      <c r="S43" s="282">
        <f t="shared" si="9"/>
        <v>0</v>
      </c>
      <c r="T43" s="291"/>
      <c r="U43" s="289"/>
      <c r="V43" s="289"/>
      <c r="W43" s="289"/>
      <c r="X43" s="289"/>
      <c r="Y43" s="289"/>
      <c r="Z43" s="289"/>
      <c r="AA43" s="289"/>
      <c r="AB43" s="289"/>
      <c r="AC43" s="289"/>
      <c r="AD43" s="289"/>
      <c r="AE43" s="289"/>
      <c r="AF43" s="282">
        <v>0</v>
      </c>
      <c r="AG43" s="289"/>
      <c r="AH43" s="289"/>
      <c r="AI43" s="289"/>
      <c r="AJ43" s="289"/>
      <c r="AK43" s="289"/>
      <c r="AL43" s="289"/>
      <c r="AM43" s="289"/>
      <c r="AN43" s="289"/>
      <c r="AO43" s="289"/>
      <c r="AP43" s="289"/>
      <c r="AQ43" s="289"/>
      <c r="AR43" s="289"/>
      <c r="AS43" s="289"/>
      <c r="AT43" s="289"/>
      <c r="AU43" s="289"/>
      <c r="AV43" s="284">
        <f t="shared" si="10"/>
        <v>0</v>
      </c>
      <c r="AW43" s="285">
        <f t="shared" si="8"/>
        <v>0</v>
      </c>
    </row>
    <row r="44" spans="2:49">
      <c r="B44" s="286"/>
      <c r="C44" s="292"/>
      <c r="D44" s="292"/>
      <c r="E44" s="287"/>
      <c r="F44" s="288"/>
      <c r="G44" s="289"/>
      <c r="H44" s="289"/>
      <c r="I44" s="289"/>
      <c r="J44" s="289"/>
      <c r="K44" s="289"/>
      <c r="L44" s="289"/>
      <c r="M44" s="289"/>
      <c r="N44" s="289"/>
      <c r="O44" s="289"/>
      <c r="P44" s="289"/>
      <c r="Q44" s="289"/>
      <c r="R44" s="290"/>
      <c r="S44" s="282">
        <f t="shared" si="9"/>
        <v>0</v>
      </c>
      <c r="T44" s="291"/>
      <c r="U44" s="289"/>
      <c r="V44" s="289"/>
      <c r="W44" s="289"/>
      <c r="X44" s="289"/>
      <c r="Y44" s="289"/>
      <c r="Z44" s="289"/>
      <c r="AA44" s="289"/>
      <c r="AB44" s="289"/>
      <c r="AC44" s="289"/>
      <c r="AD44" s="289"/>
      <c r="AE44" s="289"/>
      <c r="AF44" s="282">
        <v>0</v>
      </c>
      <c r="AG44" s="289"/>
      <c r="AH44" s="289"/>
      <c r="AI44" s="289"/>
      <c r="AJ44" s="289"/>
      <c r="AK44" s="289"/>
      <c r="AL44" s="289"/>
      <c r="AM44" s="289"/>
      <c r="AN44" s="289"/>
      <c r="AO44" s="289"/>
      <c r="AP44" s="289"/>
      <c r="AQ44" s="289"/>
      <c r="AR44" s="289"/>
      <c r="AS44" s="289"/>
      <c r="AT44" s="289"/>
      <c r="AU44" s="289"/>
      <c r="AV44" s="284">
        <f t="shared" si="10"/>
        <v>0</v>
      </c>
      <c r="AW44" s="285">
        <f t="shared" si="8"/>
        <v>0</v>
      </c>
    </row>
    <row r="45" spans="2:49">
      <c r="B45" s="286"/>
      <c r="C45" s="287"/>
      <c r="D45" s="287"/>
      <c r="E45" s="287"/>
      <c r="F45" s="288"/>
      <c r="G45" s="289"/>
      <c r="H45" s="289"/>
      <c r="I45" s="289"/>
      <c r="J45" s="289"/>
      <c r="K45" s="289"/>
      <c r="L45" s="289"/>
      <c r="M45" s="289"/>
      <c r="N45" s="289"/>
      <c r="O45" s="289"/>
      <c r="P45" s="289"/>
      <c r="Q45" s="289"/>
      <c r="R45" s="290"/>
      <c r="S45" s="282">
        <f t="shared" si="9"/>
        <v>0</v>
      </c>
      <c r="T45" s="291"/>
      <c r="U45" s="289"/>
      <c r="V45" s="289"/>
      <c r="W45" s="289"/>
      <c r="X45" s="289"/>
      <c r="Y45" s="289"/>
      <c r="Z45" s="289"/>
      <c r="AA45" s="289"/>
      <c r="AB45" s="289"/>
      <c r="AC45" s="289"/>
      <c r="AD45" s="289"/>
      <c r="AE45" s="289"/>
      <c r="AF45" s="282">
        <v>0</v>
      </c>
      <c r="AG45" s="289"/>
      <c r="AH45" s="289"/>
      <c r="AI45" s="289"/>
      <c r="AJ45" s="289"/>
      <c r="AK45" s="289"/>
      <c r="AL45" s="289"/>
      <c r="AM45" s="289"/>
      <c r="AN45" s="289"/>
      <c r="AO45" s="289"/>
      <c r="AP45" s="289"/>
      <c r="AQ45" s="289"/>
      <c r="AR45" s="289"/>
      <c r="AS45" s="289"/>
      <c r="AT45" s="289"/>
      <c r="AU45" s="289"/>
      <c r="AV45" s="284">
        <f t="shared" si="10"/>
        <v>0</v>
      </c>
      <c r="AW45" s="285">
        <f t="shared" si="8"/>
        <v>0</v>
      </c>
    </row>
    <row r="46" spans="2:49">
      <c r="B46" s="394" t="s">
        <v>422</v>
      </c>
      <c r="C46" s="395"/>
      <c r="D46" s="395"/>
      <c r="E46" s="395"/>
      <c r="F46" s="395"/>
      <c r="G46" s="395"/>
      <c r="H46" s="395"/>
      <c r="I46" s="395"/>
      <c r="J46" s="395"/>
      <c r="K46" s="395"/>
      <c r="L46" s="395"/>
      <c r="M46" s="395"/>
      <c r="N46" s="395"/>
      <c r="O46" s="395"/>
      <c r="P46" s="395"/>
      <c r="Q46" s="395"/>
      <c r="R46" s="395"/>
      <c r="S46" s="396" t="s">
        <v>422</v>
      </c>
      <c r="T46" s="397"/>
      <c r="U46" s="397"/>
      <c r="V46" s="397"/>
      <c r="W46" s="397"/>
      <c r="X46" s="397"/>
      <c r="Y46" s="397"/>
      <c r="Z46" s="397"/>
      <c r="AA46" s="397"/>
      <c r="AB46" s="397"/>
      <c r="AC46" s="397"/>
      <c r="AD46" s="397"/>
      <c r="AE46" s="398"/>
      <c r="AF46" s="396" t="s">
        <v>422</v>
      </c>
      <c r="AG46" s="397"/>
      <c r="AH46" s="397"/>
      <c r="AI46" s="397"/>
      <c r="AJ46" s="397"/>
      <c r="AK46" s="397"/>
      <c r="AL46" s="397"/>
      <c r="AM46" s="397"/>
      <c r="AN46" s="397"/>
      <c r="AO46" s="397"/>
      <c r="AP46" s="397"/>
      <c r="AQ46" s="397"/>
      <c r="AR46" s="398"/>
      <c r="AS46" s="395"/>
      <c r="AT46" s="395"/>
      <c r="AU46" s="395"/>
      <c r="AV46" s="275"/>
      <c r="AW46" s="276">
        <v>0</v>
      </c>
    </row>
    <row r="47" spans="2:49">
      <c r="B47" s="286"/>
      <c r="C47" s="287"/>
      <c r="D47" s="287"/>
      <c r="E47" s="287"/>
      <c r="F47" s="279"/>
      <c r="G47" s="289"/>
      <c r="H47" s="289"/>
      <c r="I47" s="289"/>
      <c r="J47" s="289"/>
      <c r="K47" s="289"/>
      <c r="L47" s="289"/>
      <c r="M47" s="289"/>
      <c r="N47" s="289"/>
      <c r="O47" s="289"/>
      <c r="P47" s="289"/>
      <c r="Q47" s="289"/>
      <c r="R47" s="290"/>
      <c r="S47" s="282">
        <f t="shared" ref="S47:S55" si="11">B47</f>
        <v>0</v>
      </c>
      <c r="T47" s="283"/>
      <c r="U47" s="280"/>
      <c r="V47" s="280"/>
      <c r="W47" s="280"/>
      <c r="X47" s="280"/>
      <c r="Y47" s="280"/>
      <c r="Z47" s="280"/>
      <c r="AA47" s="280"/>
      <c r="AB47" s="280"/>
      <c r="AC47" s="280"/>
      <c r="AD47" s="280"/>
      <c r="AE47" s="280"/>
      <c r="AF47" s="282">
        <v>0</v>
      </c>
      <c r="AG47" s="280"/>
      <c r="AH47" s="280"/>
      <c r="AI47" s="280"/>
      <c r="AJ47" s="280"/>
      <c r="AK47" s="280"/>
      <c r="AL47" s="280"/>
      <c r="AM47" s="280"/>
      <c r="AN47" s="280"/>
      <c r="AO47" s="280"/>
      <c r="AP47" s="280"/>
      <c r="AQ47" s="280"/>
      <c r="AR47" s="280"/>
      <c r="AS47" s="280"/>
      <c r="AT47" s="280"/>
      <c r="AU47" s="280"/>
      <c r="AV47" s="284">
        <f t="shared" ref="AV47:AV55" si="12">SUM(AG47:AU47,T47:AE47,G47:R47)</f>
        <v>0</v>
      </c>
      <c r="AW47" s="285">
        <f t="shared" si="8"/>
        <v>0</v>
      </c>
    </row>
    <row r="48" spans="2:49">
      <c r="B48" s="286"/>
      <c r="C48" s="287"/>
      <c r="D48" s="287"/>
      <c r="E48" s="287"/>
      <c r="F48" s="288"/>
      <c r="G48" s="289"/>
      <c r="H48" s="289"/>
      <c r="I48" s="289"/>
      <c r="J48" s="289"/>
      <c r="K48" s="289"/>
      <c r="L48" s="289"/>
      <c r="M48" s="289"/>
      <c r="N48" s="289"/>
      <c r="O48" s="289"/>
      <c r="P48" s="289"/>
      <c r="Q48" s="289"/>
      <c r="R48" s="290"/>
      <c r="S48" s="282">
        <f t="shared" si="11"/>
        <v>0</v>
      </c>
      <c r="T48" s="291"/>
      <c r="U48" s="289"/>
      <c r="V48" s="289"/>
      <c r="W48" s="289"/>
      <c r="X48" s="289"/>
      <c r="Y48" s="289"/>
      <c r="Z48" s="289"/>
      <c r="AA48" s="289"/>
      <c r="AB48" s="289"/>
      <c r="AC48" s="289"/>
      <c r="AD48" s="289"/>
      <c r="AE48" s="289"/>
      <c r="AF48" s="282">
        <v>0</v>
      </c>
      <c r="AG48" s="289"/>
      <c r="AH48" s="289"/>
      <c r="AI48" s="289"/>
      <c r="AJ48" s="289"/>
      <c r="AK48" s="289"/>
      <c r="AL48" s="289"/>
      <c r="AM48" s="289"/>
      <c r="AN48" s="289"/>
      <c r="AO48" s="289"/>
      <c r="AP48" s="289"/>
      <c r="AQ48" s="289"/>
      <c r="AR48" s="289"/>
      <c r="AS48" s="289"/>
      <c r="AT48" s="289"/>
      <c r="AU48" s="289"/>
      <c r="AV48" s="284">
        <f t="shared" si="12"/>
        <v>0</v>
      </c>
      <c r="AW48" s="285">
        <f t="shared" si="8"/>
        <v>0</v>
      </c>
    </row>
    <row r="49" spans="2:49">
      <c r="B49" s="286"/>
      <c r="C49" s="287"/>
      <c r="D49" s="287"/>
      <c r="E49" s="287"/>
      <c r="F49" s="288"/>
      <c r="G49" s="289"/>
      <c r="H49" s="289"/>
      <c r="I49" s="289"/>
      <c r="J49" s="289"/>
      <c r="K49" s="289"/>
      <c r="L49" s="289"/>
      <c r="M49" s="289"/>
      <c r="N49" s="289"/>
      <c r="O49" s="289"/>
      <c r="P49" s="289"/>
      <c r="Q49" s="289"/>
      <c r="R49" s="290"/>
      <c r="S49" s="282">
        <f t="shared" si="11"/>
        <v>0</v>
      </c>
      <c r="T49" s="291"/>
      <c r="U49" s="289"/>
      <c r="V49" s="289"/>
      <c r="W49" s="289"/>
      <c r="X49" s="289"/>
      <c r="Y49" s="289"/>
      <c r="Z49" s="289"/>
      <c r="AA49" s="289"/>
      <c r="AB49" s="289"/>
      <c r="AC49" s="289"/>
      <c r="AD49" s="289"/>
      <c r="AE49" s="289"/>
      <c r="AF49" s="282">
        <v>0</v>
      </c>
      <c r="AG49" s="289"/>
      <c r="AH49" s="289"/>
      <c r="AI49" s="289"/>
      <c r="AJ49" s="289"/>
      <c r="AK49" s="289"/>
      <c r="AL49" s="289"/>
      <c r="AM49" s="289"/>
      <c r="AN49" s="289"/>
      <c r="AO49" s="289"/>
      <c r="AP49" s="289"/>
      <c r="AQ49" s="289"/>
      <c r="AR49" s="289"/>
      <c r="AS49" s="289"/>
      <c r="AT49" s="289"/>
      <c r="AU49" s="289"/>
      <c r="AV49" s="284">
        <f t="shared" si="12"/>
        <v>0</v>
      </c>
      <c r="AW49" s="285">
        <f t="shared" si="8"/>
        <v>0</v>
      </c>
    </row>
    <row r="50" spans="2:49">
      <c r="B50" s="286"/>
      <c r="C50" s="287"/>
      <c r="D50" s="287"/>
      <c r="E50" s="287"/>
      <c r="F50" s="288"/>
      <c r="G50" s="289"/>
      <c r="H50" s="289"/>
      <c r="I50" s="289"/>
      <c r="J50" s="289"/>
      <c r="K50" s="289"/>
      <c r="L50" s="289"/>
      <c r="M50" s="289"/>
      <c r="N50" s="289"/>
      <c r="O50" s="289"/>
      <c r="P50" s="289"/>
      <c r="Q50" s="289"/>
      <c r="R50" s="290"/>
      <c r="S50" s="282">
        <f t="shared" si="11"/>
        <v>0</v>
      </c>
      <c r="T50" s="291"/>
      <c r="U50" s="289"/>
      <c r="V50" s="289"/>
      <c r="W50" s="289"/>
      <c r="X50" s="289"/>
      <c r="Y50" s="289"/>
      <c r="Z50" s="289"/>
      <c r="AA50" s="289"/>
      <c r="AB50" s="289"/>
      <c r="AC50" s="289"/>
      <c r="AD50" s="289"/>
      <c r="AE50" s="289"/>
      <c r="AF50" s="282">
        <v>0</v>
      </c>
      <c r="AG50" s="289"/>
      <c r="AH50" s="289"/>
      <c r="AI50" s="289"/>
      <c r="AJ50" s="289"/>
      <c r="AK50" s="289"/>
      <c r="AL50" s="289"/>
      <c r="AM50" s="289"/>
      <c r="AN50" s="289"/>
      <c r="AO50" s="289"/>
      <c r="AP50" s="289"/>
      <c r="AQ50" s="289"/>
      <c r="AR50" s="289"/>
      <c r="AS50" s="289"/>
      <c r="AT50" s="289"/>
      <c r="AU50" s="289"/>
      <c r="AV50" s="284">
        <f t="shared" si="12"/>
        <v>0</v>
      </c>
      <c r="AW50" s="285">
        <f t="shared" si="8"/>
        <v>0</v>
      </c>
    </row>
    <row r="51" spans="2:49">
      <c r="B51" s="286"/>
      <c r="C51" s="287"/>
      <c r="D51" s="287"/>
      <c r="E51" s="287"/>
      <c r="F51" s="288"/>
      <c r="G51" s="289"/>
      <c r="H51" s="289"/>
      <c r="I51" s="289"/>
      <c r="J51" s="289"/>
      <c r="K51" s="289"/>
      <c r="L51" s="289"/>
      <c r="M51" s="289"/>
      <c r="N51" s="289"/>
      <c r="O51" s="289"/>
      <c r="P51" s="289"/>
      <c r="Q51" s="289"/>
      <c r="R51" s="290"/>
      <c r="S51" s="282">
        <f t="shared" si="11"/>
        <v>0</v>
      </c>
      <c r="T51" s="291"/>
      <c r="U51" s="289"/>
      <c r="V51" s="289"/>
      <c r="W51" s="289"/>
      <c r="X51" s="289"/>
      <c r="Y51" s="289"/>
      <c r="Z51" s="289"/>
      <c r="AA51" s="289"/>
      <c r="AB51" s="289"/>
      <c r="AC51" s="289"/>
      <c r="AD51" s="289"/>
      <c r="AE51" s="289"/>
      <c r="AF51" s="282">
        <v>0</v>
      </c>
      <c r="AG51" s="289"/>
      <c r="AH51" s="289"/>
      <c r="AI51" s="289"/>
      <c r="AJ51" s="289"/>
      <c r="AK51" s="289"/>
      <c r="AL51" s="289"/>
      <c r="AM51" s="289"/>
      <c r="AN51" s="289"/>
      <c r="AO51" s="289"/>
      <c r="AP51" s="289"/>
      <c r="AQ51" s="289"/>
      <c r="AR51" s="289"/>
      <c r="AS51" s="289"/>
      <c r="AT51" s="289"/>
      <c r="AU51" s="289"/>
      <c r="AV51" s="284">
        <f t="shared" si="12"/>
        <v>0</v>
      </c>
      <c r="AW51" s="285">
        <f t="shared" si="8"/>
        <v>0</v>
      </c>
    </row>
    <row r="52" spans="2:49">
      <c r="B52" s="286"/>
      <c r="C52" s="287"/>
      <c r="D52" s="287"/>
      <c r="E52" s="287"/>
      <c r="F52" s="288"/>
      <c r="G52" s="289"/>
      <c r="H52" s="289"/>
      <c r="I52" s="289"/>
      <c r="J52" s="289"/>
      <c r="K52" s="289"/>
      <c r="L52" s="289"/>
      <c r="M52" s="289"/>
      <c r="N52" s="289"/>
      <c r="O52" s="289"/>
      <c r="P52" s="289"/>
      <c r="Q52" s="289"/>
      <c r="R52" s="290"/>
      <c r="S52" s="282">
        <f t="shared" si="11"/>
        <v>0</v>
      </c>
      <c r="T52" s="291"/>
      <c r="U52" s="289"/>
      <c r="V52" s="289"/>
      <c r="W52" s="289"/>
      <c r="X52" s="289"/>
      <c r="Y52" s="289"/>
      <c r="Z52" s="289"/>
      <c r="AA52" s="289"/>
      <c r="AB52" s="289"/>
      <c r="AC52" s="289"/>
      <c r="AD52" s="289"/>
      <c r="AE52" s="289"/>
      <c r="AF52" s="282">
        <v>0</v>
      </c>
      <c r="AG52" s="289"/>
      <c r="AH52" s="289"/>
      <c r="AI52" s="289"/>
      <c r="AJ52" s="289"/>
      <c r="AK52" s="289"/>
      <c r="AL52" s="289"/>
      <c r="AM52" s="289"/>
      <c r="AN52" s="289"/>
      <c r="AO52" s="289"/>
      <c r="AP52" s="289"/>
      <c r="AQ52" s="289"/>
      <c r="AR52" s="289"/>
      <c r="AS52" s="289"/>
      <c r="AT52" s="289"/>
      <c r="AU52" s="289"/>
      <c r="AV52" s="284">
        <f t="shared" si="12"/>
        <v>0</v>
      </c>
      <c r="AW52" s="285">
        <f t="shared" si="8"/>
        <v>0</v>
      </c>
    </row>
    <row r="53" spans="2:49">
      <c r="B53" s="286"/>
      <c r="C53" s="292"/>
      <c r="D53" s="292"/>
      <c r="E53" s="287"/>
      <c r="F53" s="288"/>
      <c r="G53" s="289"/>
      <c r="H53" s="289"/>
      <c r="I53" s="289"/>
      <c r="J53" s="289"/>
      <c r="K53" s="289"/>
      <c r="L53" s="289"/>
      <c r="M53" s="289"/>
      <c r="N53" s="289"/>
      <c r="O53" s="289"/>
      <c r="P53" s="289"/>
      <c r="Q53" s="289"/>
      <c r="R53" s="290"/>
      <c r="S53" s="282">
        <f t="shared" si="11"/>
        <v>0</v>
      </c>
      <c r="T53" s="291"/>
      <c r="U53" s="289"/>
      <c r="V53" s="289"/>
      <c r="W53" s="289"/>
      <c r="X53" s="289"/>
      <c r="Y53" s="289"/>
      <c r="Z53" s="289"/>
      <c r="AA53" s="289"/>
      <c r="AB53" s="289"/>
      <c r="AC53" s="289"/>
      <c r="AD53" s="289"/>
      <c r="AE53" s="289"/>
      <c r="AF53" s="282">
        <v>0</v>
      </c>
      <c r="AG53" s="289"/>
      <c r="AH53" s="289"/>
      <c r="AI53" s="289"/>
      <c r="AJ53" s="289"/>
      <c r="AK53" s="289"/>
      <c r="AL53" s="289"/>
      <c r="AM53" s="289"/>
      <c r="AN53" s="289"/>
      <c r="AO53" s="289"/>
      <c r="AP53" s="289"/>
      <c r="AQ53" s="289"/>
      <c r="AR53" s="289"/>
      <c r="AS53" s="289"/>
      <c r="AT53" s="289"/>
      <c r="AU53" s="289"/>
      <c r="AV53" s="284">
        <f t="shared" si="12"/>
        <v>0</v>
      </c>
      <c r="AW53" s="285">
        <f t="shared" si="8"/>
        <v>0</v>
      </c>
    </row>
    <row r="54" spans="2:49">
      <c r="B54" s="286"/>
      <c r="C54" s="287"/>
      <c r="D54" s="287"/>
      <c r="E54" s="287"/>
      <c r="F54" s="288"/>
      <c r="G54" s="289"/>
      <c r="H54" s="289"/>
      <c r="I54" s="289"/>
      <c r="J54" s="289"/>
      <c r="K54" s="289"/>
      <c r="L54" s="289"/>
      <c r="M54" s="289"/>
      <c r="N54" s="289"/>
      <c r="O54" s="289"/>
      <c r="P54" s="289"/>
      <c r="Q54" s="289"/>
      <c r="R54" s="290"/>
      <c r="S54" s="282">
        <f t="shared" si="11"/>
        <v>0</v>
      </c>
      <c r="T54" s="291"/>
      <c r="U54" s="289"/>
      <c r="V54" s="289"/>
      <c r="W54" s="289"/>
      <c r="X54" s="289"/>
      <c r="Y54" s="289"/>
      <c r="Z54" s="289"/>
      <c r="AA54" s="289"/>
      <c r="AB54" s="289"/>
      <c r="AC54" s="289"/>
      <c r="AD54" s="289"/>
      <c r="AE54" s="289"/>
      <c r="AF54" s="282">
        <v>0</v>
      </c>
      <c r="AG54" s="289"/>
      <c r="AH54" s="289"/>
      <c r="AI54" s="289"/>
      <c r="AJ54" s="289"/>
      <c r="AK54" s="289"/>
      <c r="AL54" s="289"/>
      <c r="AM54" s="289"/>
      <c r="AN54" s="289"/>
      <c r="AO54" s="289"/>
      <c r="AP54" s="289"/>
      <c r="AQ54" s="289"/>
      <c r="AR54" s="289"/>
      <c r="AS54" s="289"/>
      <c r="AT54" s="289"/>
      <c r="AU54" s="289"/>
      <c r="AV54" s="284">
        <f t="shared" si="12"/>
        <v>0</v>
      </c>
      <c r="AW54" s="285">
        <f t="shared" si="8"/>
        <v>0</v>
      </c>
    </row>
    <row r="55" spans="2:49">
      <c r="B55" s="286"/>
      <c r="C55" s="287"/>
      <c r="D55" s="287"/>
      <c r="E55" s="287"/>
      <c r="F55" s="288"/>
      <c r="G55" s="289"/>
      <c r="H55" s="289"/>
      <c r="I55" s="289"/>
      <c r="J55" s="289"/>
      <c r="K55" s="289"/>
      <c r="L55" s="289"/>
      <c r="M55" s="289"/>
      <c r="N55" s="289"/>
      <c r="O55" s="289"/>
      <c r="P55" s="289"/>
      <c r="Q55" s="289"/>
      <c r="R55" s="290"/>
      <c r="S55" s="282">
        <f t="shared" si="11"/>
        <v>0</v>
      </c>
      <c r="T55" s="291"/>
      <c r="U55" s="289"/>
      <c r="V55" s="289"/>
      <c r="W55" s="289"/>
      <c r="X55" s="289"/>
      <c r="Y55" s="289"/>
      <c r="Z55" s="289"/>
      <c r="AA55" s="289"/>
      <c r="AB55" s="289"/>
      <c r="AC55" s="289"/>
      <c r="AD55" s="289"/>
      <c r="AE55" s="289"/>
      <c r="AF55" s="282">
        <v>0</v>
      </c>
      <c r="AG55" s="289"/>
      <c r="AH55" s="289"/>
      <c r="AI55" s="289"/>
      <c r="AJ55" s="289"/>
      <c r="AK55" s="289"/>
      <c r="AL55" s="289"/>
      <c r="AM55" s="289"/>
      <c r="AN55" s="289"/>
      <c r="AO55" s="289"/>
      <c r="AP55" s="289"/>
      <c r="AQ55" s="289"/>
      <c r="AR55" s="289"/>
      <c r="AS55" s="289"/>
      <c r="AT55" s="289"/>
      <c r="AU55" s="289"/>
      <c r="AV55" s="284">
        <f t="shared" si="12"/>
        <v>0</v>
      </c>
      <c r="AW55" s="285">
        <f t="shared" si="8"/>
        <v>0</v>
      </c>
    </row>
    <row r="56" spans="2:49" ht="15.75" thickBot="1">
      <c r="B56" s="293" t="s">
        <v>423</v>
      </c>
      <c r="C56" s="294"/>
      <c r="D56" s="294"/>
      <c r="E56" s="295"/>
      <c r="F56" s="295"/>
      <c r="G56" s="296">
        <f>SUM(G47:G55,G37:G45,G27:G35,G17:G25,G7:G15)</f>
        <v>0</v>
      </c>
      <c r="H56" s="296">
        <f t="shared" ref="H56:T56" si="13">SUM(H47:H55,H37:H45,H27:H35,H17:H25,H7:H15)</f>
        <v>0</v>
      </c>
      <c r="I56" s="296">
        <f t="shared" si="13"/>
        <v>0</v>
      </c>
      <c r="J56" s="296">
        <f t="shared" si="13"/>
        <v>0</v>
      </c>
      <c r="K56" s="296">
        <f t="shared" si="13"/>
        <v>0</v>
      </c>
      <c r="L56" s="296">
        <f t="shared" si="13"/>
        <v>0</v>
      </c>
      <c r="M56" s="296">
        <f t="shared" si="13"/>
        <v>0</v>
      </c>
      <c r="N56" s="296">
        <f t="shared" si="13"/>
        <v>0</v>
      </c>
      <c r="O56" s="296">
        <f t="shared" si="13"/>
        <v>0</v>
      </c>
      <c r="P56" s="296">
        <f t="shared" si="13"/>
        <v>0</v>
      </c>
      <c r="Q56" s="296">
        <f t="shared" si="13"/>
        <v>0</v>
      </c>
      <c r="R56" s="296">
        <f t="shared" si="13"/>
        <v>0</v>
      </c>
      <c r="S56" s="297" t="s">
        <v>423</v>
      </c>
      <c r="T56" s="296">
        <f t="shared" si="13"/>
        <v>0</v>
      </c>
      <c r="U56" s="296">
        <f t="shared" ref="U56" si="14">SUM(U47:U55,U37:U45,U27:U35,U17:U25,U7:U15)</f>
        <v>0</v>
      </c>
      <c r="V56" s="296">
        <f t="shared" ref="V56" si="15">SUM(V47:V55,V37:V45,V27:V35,V17:V25,V7:V15)</f>
        <v>0</v>
      </c>
      <c r="W56" s="296">
        <f t="shared" ref="W56" si="16">SUM(W47:W55,W37:W45,W27:W35,W17:W25,W7:W15)</f>
        <v>0</v>
      </c>
      <c r="X56" s="296">
        <f t="shared" ref="X56" si="17">SUM(X47:X55,X37:X45,X27:X35,X17:X25,X7:X15)</f>
        <v>0</v>
      </c>
      <c r="Y56" s="296">
        <f t="shared" ref="Y56" si="18">SUM(Y47:Y55,Y37:Y45,Y27:Y35,Y17:Y25,Y7:Y15)</f>
        <v>0</v>
      </c>
      <c r="Z56" s="296">
        <f t="shared" ref="Z56" si="19">SUM(Z47:Z55,Z37:Z45,Z27:Z35,Z17:Z25,Z7:Z15)</f>
        <v>0</v>
      </c>
      <c r="AA56" s="296">
        <f t="shared" ref="AA56" si="20">SUM(AA47:AA55,AA37:AA45,AA27:AA35,AA17:AA25,AA7:AA15)</f>
        <v>0</v>
      </c>
      <c r="AB56" s="296">
        <f t="shared" ref="AB56" si="21">SUM(AB47:AB55,AB37:AB45,AB27:AB35,AB17:AB25,AB7:AB15)</f>
        <v>0</v>
      </c>
      <c r="AC56" s="296">
        <f t="shared" ref="AC56" si="22">SUM(AC47:AC55,AC37:AC45,AC27:AC35,AC17:AC25,AC7:AC15)</f>
        <v>0</v>
      </c>
      <c r="AD56" s="296">
        <f t="shared" ref="AD56" si="23">SUM(AD47:AD55,AD37:AD45,AD27:AD35,AD17:AD25,AD7:AD15)</f>
        <v>0</v>
      </c>
      <c r="AE56" s="296">
        <f t="shared" ref="AE56" si="24">SUM(AE47:AE55,AE37:AE45,AE27:AE35,AE17:AE25,AE7:AE15)</f>
        <v>0</v>
      </c>
      <c r="AF56" s="297" t="s">
        <v>423</v>
      </c>
      <c r="AG56" s="296">
        <f t="shared" ref="AG56" si="25">SUM(AG47:AG55,AG37:AG45,AG27:AG35,AG17:AG25,AG7:AG15)</f>
        <v>0</v>
      </c>
      <c r="AH56" s="296">
        <f t="shared" ref="AH56" si="26">SUM(AH47:AH55,AH37:AH45,AH27:AH35,AH17:AH25,AH7:AH15)</f>
        <v>0</v>
      </c>
      <c r="AI56" s="296">
        <f t="shared" ref="AI56" si="27">SUM(AI47:AI55,AI37:AI45,AI27:AI35,AI17:AI25,AI7:AI15)</f>
        <v>0</v>
      </c>
      <c r="AJ56" s="296">
        <f t="shared" ref="AJ56" si="28">SUM(AJ47:AJ55,AJ37:AJ45,AJ27:AJ35,AJ17:AJ25,AJ7:AJ15)</f>
        <v>0</v>
      </c>
      <c r="AK56" s="296">
        <f t="shared" ref="AK56" si="29">SUM(AK47:AK55,AK37:AK45,AK27:AK35,AK17:AK25,AK7:AK15)</f>
        <v>0</v>
      </c>
      <c r="AL56" s="296">
        <f t="shared" ref="AL56" si="30">SUM(AL47:AL55,AL37:AL45,AL27:AL35,AL17:AL25,AL7:AL15)</f>
        <v>0</v>
      </c>
      <c r="AM56" s="296">
        <f t="shared" ref="AM56" si="31">SUM(AM47:AM55,AM37:AM45,AM27:AM35,AM17:AM25,AM7:AM15)</f>
        <v>0</v>
      </c>
      <c r="AN56" s="296">
        <f t="shared" ref="AN56" si="32">SUM(AN47:AN55,AN37:AN45,AN27:AN35,AN17:AN25,AN7:AN15)</f>
        <v>0</v>
      </c>
      <c r="AO56" s="296">
        <f t="shared" ref="AO56" si="33">SUM(AO47:AO55,AO37:AO45,AO27:AO35,AO17:AO25,AO7:AO15)</f>
        <v>0</v>
      </c>
      <c r="AP56" s="296">
        <f t="shared" ref="AP56" si="34">SUM(AP47:AP55,AP37:AP45,AP27:AP35,AP17:AP25,AP7:AP15)</f>
        <v>0</v>
      </c>
      <c r="AQ56" s="296">
        <f t="shared" ref="AQ56" si="35">SUM(AQ47:AQ55,AQ37:AQ45,AQ27:AQ35,AQ17:AQ25,AQ7:AQ15)</f>
        <v>0</v>
      </c>
      <c r="AR56" s="296">
        <f t="shared" ref="AR56" si="36">SUM(AR47:AR55,AR37:AR45,AR27:AR35,AR17:AR25,AR7:AR15)</f>
        <v>0</v>
      </c>
      <c r="AS56" s="296">
        <f t="shared" ref="AS56" si="37">SUM(AS47:AS55,AS37:AS45,AS27:AS35,AS17:AS25,AS7:AS15)</f>
        <v>0</v>
      </c>
      <c r="AT56" s="296">
        <f t="shared" ref="AT56" si="38">SUM(AT47:AT55,AT37:AT45,AT27:AT35,AT17:AT25,AT7:AT15)</f>
        <v>0</v>
      </c>
      <c r="AU56" s="296">
        <f t="shared" ref="AU56" si="39">SUM(AU47:AU55,AU37:AU45,AU27:AU35,AU17:AU25,AU7:AU15)</f>
        <v>0</v>
      </c>
      <c r="AV56" s="298">
        <f>SUM(AV6:AV55)</f>
        <v>0</v>
      </c>
      <c r="AW56" s="299">
        <v>0</v>
      </c>
    </row>
  </sheetData>
  <mergeCells count="26">
    <mergeCell ref="B2:AW2"/>
    <mergeCell ref="B3:R3"/>
    <mergeCell ref="T3:AE3"/>
    <mergeCell ref="G4:R4"/>
    <mergeCell ref="S4:AE4"/>
    <mergeCell ref="AF4:AR4"/>
    <mergeCell ref="AS4:AU4"/>
    <mergeCell ref="B6:R6"/>
    <mergeCell ref="S6:AE6"/>
    <mergeCell ref="AS6:AU6"/>
    <mergeCell ref="B16:R16"/>
    <mergeCell ref="S16:AE16"/>
    <mergeCell ref="AF16:AR16"/>
    <mergeCell ref="AS16:AU16"/>
    <mergeCell ref="B46:R46"/>
    <mergeCell ref="S46:AE46"/>
    <mergeCell ref="AF46:AR46"/>
    <mergeCell ref="AS46:AU46"/>
    <mergeCell ref="B26:R26"/>
    <mergeCell ref="S26:AE26"/>
    <mergeCell ref="AF26:AR26"/>
    <mergeCell ref="AS26:AU26"/>
    <mergeCell ref="B36:R36"/>
    <mergeCell ref="S36:AE36"/>
    <mergeCell ref="AF36:AR36"/>
    <mergeCell ref="AS36:AU36"/>
  </mergeCells>
  <dataValidations count="2">
    <dataValidation type="list" allowBlank="1" showInputMessage="1" showErrorMessage="1" sqref="E47:E55" xr:uid="{4AF440AF-F6B1-4445-8859-35FB75432E23}">
      <formula1>"On-site, Remote, Off-shore"</formula1>
    </dataValidation>
    <dataValidation type="list" allowBlank="1" showInputMessage="1" showErrorMessage="1" sqref="E7:E15 E17:E25 E27:E35 E37:E45" xr:uid="{D399E5CB-EC1F-4D41-96CA-398A7700CA46}">
      <formula1>"On-site, Remote"</formula1>
    </dataValidation>
  </dataValidations>
  <printOptions horizontalCentered="1"/>
  <pageMargins left="0.25" right="0.25" top="0.75" bottom="0.25" header="0.3" footer="0.3"/>
  <pageSetup scale="27" fitToHeight="0" orientation="landscape" r:id="rId1"/>
  <headerFooter scaleWithDoc="0">
    <oddHeader>&amp;C&amp;"-,Bold"City of New Braunfels - ERP RFP 23-006
&amp;"-,Italic"&amp;10Pricing Forms -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A8AB-30D3-4FF9-BB16-33BB0E3CF423}">
  <sheetPr>
    <tabColor theme="3"/>
    <pageSetUpPr fitToPage="1"/>
  </sheetPr>
  <dimension ref="A1:AS68"/>
  <sheetViews>
    <sheetView showGridLines="0" zoomScaleNormal="100" workbookViewId="0">
      <selection activeCell="C3" sqref="C3:E3"/>
    </sheetView>
  </sheetViews>
  <sheetFormatPr defaultColWidth="0" defaultRowHeight="15" zeroHeight="1"/>
  <cols>
    <col min="1" max="1" width="6" customWidth="1"/>
    <col min="2" max="2" width="17.42578125" bestFit="1" customWidth="1"/>
    <col min="3" max="10" width="8.7109375" customWidth="1"/>
    <col min="11" max="11" width="8.42578125" bestFit="1" customWidth="1"/>
    <col min="12" max="14" width="9.42578125" bestFit="1" customWidth="1"/>
    <col min="15" max="15" width="17.42578125" bestFit="1" customWidth="1"/>
    <col min="16" max="27" width="8.7109375" customWidth="1"/>
    <col min="28" max="28" width="35.7109375" customWidth="1"/>
    <col min="29" max="43" width="9.42578125" bestFit="1" customWidth="1"/>
    <col min="44" max="44" width="8.85546875" customWidth="1"/>
    <col min="45" max="45" width="8.7109375" customWidth="1"/>
    <col min="46" max="16384" width="8.7109375" hidden="1"/>
  </cols>
  <sheetData>
    <row r="1" spans="2:44" ht="15.75" thickBot="1"/>
    <row r="2" spans="2:44" ht="15.75" thickBot="1">
      <c r="B2" s="399" t="s">
        <v>8</v>
      </c>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401"/>
    </row>
    <row r="3" spans="2:44" ht="75" customHeight="1">
      <c r="B3" s="402" t="s">
        <v>424</v>
      </c>
      <c r="C3" s="403"/>
      <c r="D3" s="403"/>
      <c r="E3" s="403"/>
      <c r="F3" s="403"/>
      <c r="G3" s="403"/>
      <c r="H3" s="403"/>
      <c r="I3" s="403"/>
      <c r="J3" s="403"/>
      <c r="K3" s="403"/>
      <c r="L3" s="403"/>
      <c r="M3" s="403"/>
      <c r="N3" s="404"/>
      <c r="O3" s="258"/>
      <c r="P3" s="405"/>
      <c r="Q3" s="406"/>
      <c r="R3" s="406"/>
      <c r="S3" s="406"/>
      <c r="T3" s="406"/>
      <c r="U3" s="406"/>
      <c r="V3" s="406"/>
      <c r="W3" s="406"/>
      <c r="X3" s="406"/>
      <c r="Y3" s="406"/>
      <c r="Z3" s="406"/>
      <c r="AA3" s="407"/>
      <c r="AB3" s="258"/>
      <c r="AC3" s="258"/>
      <c r="AD3" s="258"/>
      <c r="AE3" s="258"/>
      <c r="AF3" s="258"/>
      <c r="AG3" s="258"/>
      <c r="AH3" s="258"/>
      <c r="AI3" s="258"/>
      <c r="AJ3" s="258"/>
      <c r="AK3" s="258"/>
      <c r="AL3" s="258"/>
      <c r="AM3" s="258"/>
      <c r="AN3" s="258"/>
      <c r="AO3" s="258"/>
      <c r="AP3" s="258"/>
      <c r="AQ3" s="258"/>
      <c r="AR3" s="259"/>
    </row>
    <row r="4" spans="2:44" ht="45.6" customHeight="1">
      <c r="B4" s="260"/>
      <c r="C4" s="408" t="s">
        <v>369</v>
      </c>
      <c r="D4" s="408"/>
      <c r="E4" s="408"/>
      <c r="F4" s="408"/>
      <c r="G4" s="408"/>
      <c r="H4" s="408"/>
      <c r="I4" s="408"/>
      <c r="J4" s="408"/>
      <c r="K4" s="408"/>
      <c r="L4" s="408"/>
      <c r="M4" s="408"/>
      <c r="N4" s="408"/>
      <c r="O4" s="409" t="s">
        <v>370</v>
      </c>
      <c r="P4" s="410"/>
      <c r="Q4" s="410"/>
      <c r="R4" s="410"/>
      <c r="S4" s="410"/>
      <c r="T4" s="410"/>
      <c r="U4" s="410"/>
      <c r="V4" s="410"/>
      <c r="W4" s="410"/>
      <c r="X4" s="410"/>
      <c r="Y4" s="410"/>
      <c r="Z4" s="410"/>
      <c r="AA4" s="411"/>
      <c r="AB4" s="412" t="s">
        <v>371</v>
      </c>
      <c r="AC4" s="413"/>
      <c r="AD4" s="413"/>
      <c r="AE4" s="413"/>
      <c r="AF4" s="413"/>
      <c r="AG4" s="413"/>
      <c r="AH4" s="413"/>
      <c r="AI4" s="413"/>
      <c r="AJ4" s="413"/>
      <c r="AK4" s="413"/>
      <c r="AL4" s="413"/>
      <c r="AM4" s="413"/>
      <c r="AN4" s="414"/>
      <c r="AO4" s="415" t="s">
        <v>372</v>
      </c>
      <c r="AP4" s="416"/>
      <c r="AQ4" s="416"/>
      <c r="AR4" s="263"/>
    </row>
    <row r="5" spans="2:44" ht="45">
      <c r="B5" s="264" t="s">
        <v>425</v>
      </c>
      <c r="C5" s="267" t="s">
        <v>377</v>
      </c>
      <c r="D5" s="268" t="s">
        <v>378</v>
      </c>
      <c r="E5" s="267" t="s">
        <v>379</v>
      </c>
      <c r="F5" s="268" t="s">
        <v>380</v>
      </c>
      <c r="G5" s="267" t="s">
        <v>381</v>
      </c>
      <c r="H5" s="268" t="s">
        <v>382</v>
      </c>
      <c r="I5" s="267" t="s">
        <v>383</v>
      </c>
      <c r="J5" s="268" t="s">
        <v>384</v>
      </c>
      <c r="K5" s="267" t="s">
        <v>385</v>
      </c>
      <c r="L5" s="268" t="s">
        <v>386</v>
      </c>
      <c r="M5" s="267" t="s">
        <v>387</v>
      </c>
      <c r="N5" s="269" t="s">
        <v>388</v>
      </c>
      <c r="O5" s="270" t="s">
        <v>425</v>
      </c>
      <c r="P5" s="271" t="s">
        <v>390</v>
      </c>
      <c r="Q5" s="270" t="s">
        <v>391</v>
      </c>
      <c r="R5" s="270" t="s">
        <v>392</v>
      </c>
      <c r="S5" s="270" t="s">
        <v>393</v>
      </c>
      <c r="T5" s="270" t="s">
        <v>394</v>
      </c>
      <c r="U5" s="270" t="s">
        <v>395</v>
      </c>
      <c r="V5" s="270" t="s">
        <v>396</v>
      </c>
      <c r="W5" s="270" t="s">
        <v>397</v>
      </c>
      <c r="X5" s="270" t="s">
        <v>398</v>
      </c>
      <c r="Y5" s="270" t="s">
        <v>399</v>
      </c>
      <c r="Z5" s="270" t="s">
        <v>400</v>
      </c>
      <c r="AA5" s="270" t="s">
        <v>401</v>
      </c>
      <c r="AB5" s="272" t="s">
        <v>425</v>
      </c>
      <c r="AC5" s="272" t="s">
        <v>402</v>
      </c>
      <c r="AD5" s="272" t="s">
        <v>403</v>
      </c>
      <c r="AE5" s="272" t="s">
        <v>404</v>
      </c>
      <c r="AF5" s="272" t="s">
        <v>405</v>
      </c>
      <c r="AG5" s="272" t="s">
        <v>406</v>
      </c>
      <c r="AH5" s="272" t="s">
        <v>407</v>
      </c>
      <c r="AI5" s="272" t="s">
        <v>408</v>
      </c>
      <c r="AJ5" s="272" t="s">
        <v>409</v>
      </c>
      <c r="AK5" s="272" t="s">
        <v>410</v>
      </c>
      <c r="AL5" s="272" t="s">
        <v>411</v>
      </c>
      <c r="AM5" s="272" t="s">
        <v>412</v>
      </c>
      <c r="AN5" s="272" t="s">
        <v>413</v>
      </c>
      <c r="AO5" s="273" t="s">
        <v>414</v>
      </c>
      <c r="AP5" s="273" t="s">
        <v>415</v>
      </c>
      <c r="AQ5" s="273" t="s">
        <v>416</v>
      </c>
      <c r="AR5" s="274" t="s">
        <v>417</v>
      </c>
    </row>
    <row r="6" spans="2:44">
      <c r="B6" s="394" t="s">
        <v>419</v>
      </c>
      <c r="C6" s="395"/>
      <c r="D6" s="395"/>
      <c r="E6" s="395"/>
      <c r="F6" s="395"/>
      <c r="G6" s="395"/>
      <c r="H6" s="395"/>
      <c r="I6" s="395"/>
      <c r="J6" s="395"/>
      <c r="K6" s="395"/>
      <c r="L6" s="395"/>
      <c r="M6" s="395"/>
      <c r="N6" s="395"/>
      <c r="O6" s="396" t="s">
        <v>419</v>
      </c>
      <c r="P6" s="397"/>
      <c r="Q6" s="397"/>
      <c r="R6" s="397"/>
      <c r="S6" s="397"/>
      <c r="T6" s="397"/>
      <c r="U6" s="397"/>
      <c r="V6" s="397"/>
      <c r="W6" s="397"/>
      <c r="X6" s="397"/>
      <c r="Y6" s="397"/>
      <c r="Z6" s="397"/>
      <c r="AA6" s="398"/>
      <c r="AB6" s="126" t="s">
        <v>419</v>
      </c>
      <c r="AC6" s="126"/>
      <c r="AD6" s="126"/>
      <c r="AE6" s="126"/>
      <c r="AF6" s="126"/>
      <c r="AG6" s="126"/>
      <c r="AH6" s="126"/>
      <c r="AI6" s="126"/>
      <c r="AJ6" s="126"/>
      <c r="AK6" s="126"/>
      <c r="AL6" s="126"/>
      <c r="AM6" s="126"/>
      <c r="AN6" s="126"/>
      <c r="AO6" s="395"/>
      <c r="AP6" s="395"/>
      <c r="AQ6" s="395"/>
      <c r="AR6" s="300"/>
    </row>
    <row r="7" spans="2:44">
      <c r="B7" s="277"/>
      <c r="C7" s="280"/>
      <c r="D7" s="280"/>
      <c r="E7" s="280"/>
      <c r="F7" s="280"/>
      <c r="G7" s="280"/>
      <c r="H7" s="280"/>
      <c r="I7" s="280"/>
      <c r="J7" s="280"/>
      <c r="K7" s="280"/>
      <c r="L7" s="280"/>
      <c r="M7" s="280"/>
      <c r="N7" s="281"/>
      <c r="O7" s="282">
        <v>0</v>
      </c>
      <c r="P7" s="283"/>
      <c r="Q7" s="280"/>
      <c r="R7" s="280"/>
      <c r="S7" s="280"/>
      <c r="T7" s="280"/>
      <c r="U7" s="280"/>
      <c r="V7" s="280"/>
      <c r="W7" s="280"/>
      <c r="X7" s="280"/>
      <c r="Y7" s="280"/>
      <c r="Z7" s="280"/>
      <c r="AA7" s="280"/>
      <c r="AB7" s="282">
        <v>0</v>
      </c>
      <c r="AC7" s="280"/>
      <c r="AD7" s="280"/>
      <c r="AE7" s="280"/>
      <c r="AF7" s="280"/>
      <c r="AG7" s="280"/>
      <c r="AH7" s="280"/>
      <c r="AI7" s="280"/>
      <c r="AJ7" s="280"/>
      <c r="AK7" s="280"/>
      <c r="AL7" s="280"/>
      <c r="AM7" s="280"/>
      <c r="AN7" s="280"/>
      <c r="AO7" s="280"/>
      <c r="AP7" s="280"/>
      <c r="AQ7" s="281"/>
      <c r="AR7" s="301">
        <f>SUM(AC7:AQ7,P7:AA7,C7:N7)</f>
        <v>0</v>
      </c>
    </row>
    <row r="8" spans="2:44">
      <c r="B8" s="286"/>
      <c r="C8" s="289"/>
      <c r="D8" s="289"/>
      <c r="E8" s="289"/>
      <c r="F8" s="289"/>
      <c r="G8" s="289"/>
      <c r="H8" s="289"/>
      <c r="I8" s="289"/>
      <c r="J8" s="289"/>
      <c r="K8" s="289"/>
      <c r="L8" s="289"/>
      <c r="M8" s="289"/>
      <c r="N8" s="290"/>
      <c r="O8" s="282">
        <v>0</v>
      </c>
      <c r="P8" s="291"/>
      <c r="Q8" s="289"/>
      <c r="R8" s="289"/>
      <c r="S8" s="289"/>
      <c r="T8" s="289"/>
      <c r="U8" s="289"/>
      <c r="V8" s="289"/>
      <c r="W8" s="289"/>
      <c r="X8" s="289"/>
      <c r="Y8" s="289"/>
      <c r="Z8" s="289"/>
      <c r="AA8" s="289"/>
      <c r="AB8" s="282">
        <v>0</v>
      </c>
      <c r="AC8" s="289"/>
      <c r="AD8" s="289"/>
      <c r="AE8" s="289"/>
      <c r="AF8" s="289"/>
      <c r="AG8" s="289"/>
      <c r="AH8" s="289"/>
      <c r="AI8" s="289"/>
      <c r="AJ8" s="289"/>
      <c r="AK8" s="289"/>
      <c r="AL8" s="289"/>
      <c r="AM8" s="289"/>
      <c r="AN8" s="289"/>
      <c r="AO8" s="289"/>
      <c r="AP8" s="289"/>
      <c r="AQ8" s="290"/>
      <c r="AR8" s="301">
        <f t="shared" ref="AR8:AR65" si="0">SUM(AC8:AQ8,P8:AA8,C8:N8)</f>
        <v>0</v>
      </c>
    </row>
    <row r="9" spans="2:44">
      <c r="B9" s="286"/>
      <c r="C9" s="289"/>
      <c r="D9" s="289"/>
      <c r="E9" s="289"/>
      <c r="F9" s="289"/>
      <c r="G9" s="289"/>
      <c r="H9" s="289"/>
      <c r="I9" s="289"/>
      <c r="J9" s="289"/>
      <c r="K9" s="289"/>
      <c r="L9" s="289"/>
      <c r="M9" s="289"/>
      <c r="N9" s="290"/>
      <c r="O9" s="282">
        <v>0</v>
      </c>
      <c r="P9" s="291"/>
      <c r="Q9" s="289"/>
      <c r="R9" s="289"/>
      <c r="S9" s="289"/>
      <c r="T9" s="289"/>
      <c r="U9" s="289"/>
      <c r="V9" s="289"/>
      <c r="W9" s="289"/>
      <c r="X9" s="289"/>
      <c r="Y9" s="289"/>
      <c r="Z9" s="289"/>
      <c r="AA9" s="289"/>
      <c r="AB9" s="282">
        <v>0</v>
      </c>
      <c r="AC9" s="289"/>
      <c r="AD9" s="289"/>
      <c r="AE9" s="289"/>
      <c r="AF9" s="289"/>
      <c r="AG9" s="289"/>
      <c r="AH9" s="289"/>
      <c r="AI9" s="289"/>
      <c r="AJ9" s="289"/>
      <c r="AK9" s="289"/>
      <c r="AL9" s="289"/>
      <c r="AM9" s="289"/>
      <c r="AN9" s="289"/>
      <c r="AO9" s="289"/>
      <c r="AP9" s="289"/>
      <c r="AQ9" s="290"/>
      <c r="AR9" s="301">
        <f t="shared" si="0"/>
        <v>0</v>
      </c>
    </row>
    <row r="10" spans="2:44">
      <c r="B10" s="286"/>
      <c r="C10" s="289"/>
      <c r="D10" s="289"/>
      <c r="E10" s="289"/>
      <c r="F10" s="289"/>
      <c r="G10" s="289"/>
      <c r="H10" s="289"/>
      <c r="I10" s="289"/>
      <c r="J10" s="289"/>
      <c r="K10" s="289"/>
      <c r="L10" s="289"/>
      <c r="M10" s="289"/>
      <c r="N10" s="290"/>
      <c r="O10" s="282">
        <v>0</v>
      </c>
      <c r="P10" s="291"/>
      <c r="Q10" s="289"/>
      <c r="R10" s="289"/>
      <c r="S10" s="289"/>
      <c r="T10" s="289"/>
      <c r="U10" s="289"/>
      <c r="V10" s="289"/>
      <c r="W10" s="289"/>
      <c r="X10" s="289"/>
      <c r="Y10" s="289"/>
      <c r="Z10" s="289"/>
      <c r="AA10" s="289"/>
      <c r="AB10" s="282">
        <v>0</v>
      </c>
      <c r="AC10" s="289"/>
      <c r="AD10" s="289"/>
      <c r="AE10" s="289"/>
      <c r="AF10" s="289"/>
      <c r="AG10" s="289"/>
      <c r="AH10" s="289"/>
      <c r="AI10" s="289"/>
      <c r="AJ10" s="289"/>
      <c r="AK10" s="289"/>
      <c r="AL10" s="289"/>
      <c r="AM10" s="289"/>
      <c r="AN10" s="289"/>
      <c r="AO10" s="289"/>
      <c r="AP10" s="289"/>
      <c r="AQ10" s="290"/>
      <c r="AR10" s="301">
        <f t="shared" si="0"/>
        <v>0</v>
      </c>
    </row>
    <row r="11" spans="2:44">
      <c r="B11" s="286"/>
      <c r="C11" s="289"/>
      <c r="D11" s="289"/>
      <c r="E11" s="289"/>
      <c r="F11" s="289"/>
      <c r="G11" s="289"/>
      <c r="H11" s="289"/>
      <c r="I11" s="289"/>
      <c r="J11" s="289"/>
      <c r="K11" s="289"/>
      <c r="L11" s="289"/>
      <c r="M11" s="289"/>
      <c r="N11" s="290"/>
      <c r="O11" s="282">
        <v>0</v>
      </c>
      <c r="P11" s="291"/>
      <c r="Q11" s="289"/>
      <c r="R11" s="289"/>
      <c r="S11" s="289"/>
      <c r="T11" s="289"/>
      <c r="U11" s="289"/>
      <c r="V11" s="289"/>
      <c r="W11" s="289"/>
      <c r="X11" s="289"/>
      <c r="Y11" s="289"/>
      <c r="Z11" s="289"/>
      <c r="AA11" s="289"/>
      <c r="AB11" s="282">
        <v>0</v>
      </c>
      <c r="AC11" s="289"/>
      <c r="AD11" s="289"/>
      <c r="AE11" s="289"/>
      <c r="AF11" s="289"/>
      <c r="AG11" s="289"/>
      <c r="AH11" s="289"/>
      <c r="AI11" s="289"/>
      <c r="AJ11" s="289"/>
      <c r="AK11" s="289"/>
      <c r="AL11" s="289"/>
      <c r="AM11" s="289"/>
      <c r="AN11" s="289"/>
      <c r="AO11" s="289"/>
      <c r="AP11" s="289"/>
      <c r="AQ11" s="290"/>
      <c r="AR11" s="301">
        <f t="shared" si="0"/>
        <v>0</v>
      </c>
    </row>
    <row r="12" spans="2:44">
      <c r="B12" s="286"/>
      <c r="C12" s="289"/>
      <c r="D12" s="289"/>
      <c r="E12" s="289"/>
      <c r="F12" s="289"/>
      <c r="G12" s="289"/>
      <c r="H12" s="289"/>
      <c r="I12" s="289"/>
      <c r="J12" s="289"/>
      <c r="K12" s="289"/>
      <c r="L12" s="289"/>
      <c r="M12" s="289"/>
      <c r="N12" s="290"/>
      <c r="O12" s="282">
        <v>0</v>
      </c>
      <c r="P12" s="291"/>
      <c r="Q12" s="289"/>
      <c r="R12" s="289"/>
      <c r="S12" s="289"/>
      <c r="T12" s="289"/>
      <c r="U12" s="289"/>
      <c r="V12" s="289"/>
      <c r="W12" s="289"/>
      <c r="X12" s="289"/>
      <c r="Y12" s="289"/>
      <c r="Z12" s="289"/>
      <c r="AA12" s="289"/>
      <c r="AB12" s="282">
        <v>0</v>
      </c>
      <c r="AC12" s="289"/>
      <c r="AD12" s="289"/>
      <c r="AE12" s="289"/>
      <c r="AF12" s="289"/>
      <c r="AG12" s="289"/>
      <c r="AH12" s="289"/>
      <c r="AI12" s="289"/>
      <c r="AJ12" s="289"/>
      <c r="AK12" s="289"/>
      <c r="AL12" s="289"/>
      <c r="AM12" s="289"/>
      <c r="AN12" s="289"/>
      <c r="AO12" s="289"/>
      <c r="AP12" s="289"/>
      <c r="AQ12" s="290"/>
      <c r="AR12" s="301">
        <f t="shared" si="0"/>
        <v>0</v>
      </c>
    </row>
    <row r="13" spans="2:44">
      <c r="B13" s="286"/>
      <c r="C13" s="289"/>
      <c r="D13" s="289"/>
      <c r="E13" s="289"/>
      <c r="F13" s="289"/>
      <c r="G13" s="289"/>
      <c r="H13" s="289"/>
      <c r="I13" s="289"/>
      <c r="J13" s="289"/>
      <c r="K13" s="289"/>
      <c r="L13" s="289"/>
      <c r="M13" s="289"/>
      <c r="N13" s="290"/>
      <c r="O13" s="282">
        <v>0</v>
      </c>
      <c r="P13" s="291"/>
      <c r="Q13" s="289"/>
      <c r="R13" s="289"/>
      <c r="S13" s="289"/>
      <c r="T13" s="289"/>
      <c r="U13" s="289"/>
      <c r="V13" s="289"/>
      <c r="W13" s="289"/>
      <c r="X13" s="289"/>
      <c r="Y13" s="289"/>
      <c r="Z13" s="289"/>
      <c r="AA13" s="289"/>
      <c r="AB13" s="282">
        <v>0</v>
      </c>
      <c r="AC13" s="289"/>
      <c r="AD13" s="289"/>
      <c r="AE13" s="289"/>
      <c r="AF13" s="289"/>
      <c r="AG13" s="289"/>
      <c r="AH13" s="289"/>
      <c r="AI13" s="289"/>
      <c r="AJ13" s="289"/>
      <c r="AK13" s="289"/>
      <c r="AL13" s="289"/>
      <c r="AM13" s="289"/>
      <c r="AN13" s="289"/>
      <c r="AO13" s="289"/>
      <c r="AP13" s="289"/>
      <c r="AQ13" s="290"/>
      <c r="AR13" s="301">
        <f t="shared" si="0"/>
        <v>0</v>
      </c>
    </row>
    <row r="14" spans="2:44">
      <c r="B14" s="286"/>
      <c r="C14" s="289"/>
      <c r="D14" s="289"/>
      <c r="E14" s="289"/>
      <c r="F14" s="289"/>
      <c r="G14" s="289"/>
      <c r="H14" s="289"/>
      <c r="I14" s="289"/>
      <c r="J14" s="289"/>
      <c r="K14" s="289"/>
      <c r="L14" s="289"/>
      <c r="M14" s="289"/>
      <c r="N14" s="290"/>
      <c r="O14" s="282">
        <v>0</v>
      </c>
      <c r="P14" s="291"/>
      <c r="Q14" s="289"/>
      <c r="R14" s="289"/>
      <c r="S14" s="289"/>
      <c r="T14" s="289"/>
      <c r="U14" s="289"/>
      <c r="V14" s="289"/>
      <c r="W14" s="289"/>
      <c r="X14" s="289"/>
      <c r="Y14" s="289"/>
      <c r="Z14" s="289"/>
      <c r="AA14" s="289"/>
      <c r="AB14" s="282">
        <v>0</v>
      </c>
      <c r="AC14" s="289"/>
      <c r="AD14" s="289"/>
      <c r="AE14" s="289"/>
      <c r="AF14" s="289"/>
      <c r="AG14" s="289"/>
      <c r="AH14" s="289"/>
      <c r="AI14" s="289"/>
      <c r="AJ14" s="289"/>
      <c r="AK14" s="289"/>
      <c r="AL14" s="289"/>
      <c r="AM14" s="289"/>
      <c r="AN14" s="289"/>
      <c r="AO14" s="289"/>
      <c r="AP14" s="289"/>
      <c r="AQ14" s="290"/>
      <c r="AR14" s="301">
        <f t="shared" si="0"/>
        <v>0</v>
      </c>
    </row>
    <row r="15" spans="2:44">
      <c r="B15" s="286"/>
      <c r="C15" s="289"/>
      <c r="D15" s="289"/>
      <c r="E15" s="289"/>
      <c r="F15" s="289"/>
      <c r="G15" s="289"/>
      <c r="H15" s="289"/>
      <c r="I15" s="289"/>
      <c r="J15" s="289"/>
      <c r="K15" s="289"/>
      <c r="L15" s="289"/>
      <c r="M15" s="289"/>
      <c r="N15" s="290"/>
      <c r="O15" s="282">
        <v>0</v>
      </c>
      <c r="P15" s="291"/>
      <c r="Q15" s="289"/>
      <c r="R15" s="289"/>
      <c r="S15" s="289"/>
      <c r="T15" s="289"/>
      <c r="U15" s="289"/>
      <c r="V15" s="289"/>
      <c r="W15" s="289"/>
      <c r="X15" s="289"/>
      <c r="Y15" s="289"/>
      <c r="Z15" s="289"/>
      <c r="AA15" s="289"/>
      <c r="AB15" s="282">
        <v>0</v>
      </c>
      <c r="AC15" s="289"/>
      <c r="AD15" s="289"/>
      <c r="AE15" s="289"/>
      <c r="AF15" s="289"/>
      <c r="AG15" s="289"/>
      <c r="AH15" s="289"/>
      <c r="AI15" s="289"/>
      <c r="AJ15" s="289"/>
      <c r="AK15" s="289"/>
      <c r="AL15" s="289"/>
      <c r="AM15" s="289"/>
      <c r="AN15" s="289"/>
      <c r="AO15" s="289"/>
      <c r="AP15" s="289"/>
      <c r="AQ15" s="290"/>
      <c r="AR15" s="301">
        <f t="shared" si="0"/>
        <v>0</v>
      </c>
    </row>
    <row r="16" spans="2:44">
      <c r="B16" s="394" t="s">
        <v>420</v>
      </c>
      <c r="C16" s="395"/>
      <c r="D16" s="395"/>
      <c r="E16" s="395"/>
      <c r="F16" s="395"/>
      <c r="G16" s="395"/>
      <c r="H16" s="395"/>
      <c r="I16" s="395"/>
      <c r="J16" s="395"/>
      <c r="K16" s="395"/>
      <c r="L16" s="395"/>
      <c r="M16" s="395"/>
      <c r="N16" s="395"/>
      <c r="O16" s="396" t="s">
        <v>420</v>
      </c>
      <c r="P16" s="397"/>
      <c r="Q16" s="397"/>
      <c r="R16" s="397"/>
      <c r="S16" s="397"/>
      <c r="T16" s="397"/>
      <c r="U16" s="397"/>
      <c r="V16" s="397"/>
      <c r="W16" s="397"/>
      <c r="X16" s="397"/>
      <c r="Y16" s="397"/>
      <c r="Z16" s="397"/>
      <c r="AA16" s="398"/>
      <c r="AB16" s="396" t="s">
        <v>420</v>
      </c>
      <c r="AC16" s="397"/>
      <c r="AD16" s="397"/>
      <c r="AE16" s="397"/>
      <c r="AF16" s="397"/>
      <c r="AG16" s="397"/>
      <c r="AH16" s="397"/>
      <c r="AI16" s="397"/>
      <c r="AJ16" s="397"/>
      <c r="AK16" s="397"/>
      <c r="AL16" s="397"/>
      <c r="AM16" s="397"/>
      <c r="AN16" s="398"/>
      <c r="AO16" s="395"/>
      <c r="AP16" s="395"/>
      <c r="AQ16" s="395"/>
      <c r="AR16" s="300"/>
    </row>
    <row r="17" spans="2:44">
      <c r="B17" s="286"/>
      <c r="C17" s="289"/>
      <c r="D17" s="289"/>
      <c r="E17" s="289"/>
      <c r="F17" s="289"/>
      <c r="G17" s="289"/>
      <c r="H17" s="289"/>
      <c r="I17" s="289"/>
      <c r="J17" s="289"/>
      <c r="K17" s="289"/>
      <c r="L17" s="289"/>
      <c r="M17" s="289"/>
      <c r="N17" s="290"/>
      <c r="O17" s="282">
        <v>0</v>
      </c>
      <c r="P17" s="283"/>
      <c r="Q17" s="280"/>
      <c r="R17" s="280"/>
      <c r="S17" s="280"/>
      <c r="T17" s="280"/>
      <c r="U17" s="280"/>
      <c r="V17" s="280"/>
      <c r="W17" s="280"/>
      <c r="X17" s="280"/>
      <c r="Y17" s="280"/>
      <c r="Z17" s="280"/>
      <c r="AA17" s="280"/>
      <c r="AB17" s="282">
        <v>0</v>
      </c>
      <c r="AC17" s="280"/>
      <c r="AD17" s="280"/>
      <c r="AE17" s="280"/>
      <c r="AF17" s="280"/>
      <c r="AG17" s="280"/>
      <c r="AH17" s="280"/>
      <c r="AI17" s="280"/>
      <c r="AJ17" s="280"/>
      <c r="AK17" s="280"/>
      <c r="AL17" s="280"/>
      <c r="AM17" s="280"/>
      <c r="AN17" s="280"/>
      <c r="AO17" s="280"/>
      <c r="AP17" s="280"/>
      <c r="AQ17" s="280"/>
      <c r="AR17" s="301">
        <f t="shared" si="0"/>
        <v>0</v>
      </c>
    </row>
    <row r="18" spans="2:44">
      <c r="B18" s="286"/>
      <c r="C18" s="289"/>
      <c r="D18" s="289"/>
      <c r="E18" s="289"/>
      <c r="F18" s="289"/>
      <c r="G18" s="289"/>
      <c r="H18" s="289"/>
      <c r="I18" s="289"/>
      <c r="J18" s="289"/>
      <c r="K18" s="289"/>
      <c r="L18" s="289"/>
      <c r="M18" s="289"/>
      <c r="N18" s="290"/>
      <c r="O18" s="282">
        <v>0</v>
      </c>
      <c r="P18" s="291"/>
      <c r="Q18" s="289"/>
      <c r="R18" s="289"/>
      <c r="S18" s="289"/>
      <c r="T18" s="289"/>
      <c r="U18" s="289"/>
      <c r="V18" s="289"/>
      <c r="W18" s="289"/>
      <c r="X18" s="289"/>
      <c r="Y18" s="289"/>
      <c r="Z18" s="289"/>
      <c r="AA18" s="289"/>
      <c r="AB18" s="282">
        <v>0</v>
      </c>
      <c r="AC18" s="289"/>
      <c r="AD18" s="289"/>
      <c r="AE18" s="289"/>
      <c r="AF18" s="289"/>
      <c r="AG18" s="289"/>
      <c r="AH18" s="289"/>
      <c r="AI18" s="289"/>
      <c r="AJ18" s="289"/>
      <c r="AK18" s="289"/>
      <c r="AL18" s="289"/>
      <c r="AM18" s="289"/>
      <c r="AN18" s="289"/>
      <c r="AO18" s="289"/>
      <c r="AP18" s="289"/>
      <c r="AQ18" s="289"/>
      <c r="AR18" s="301">
        <f t="shared" si="0"/>
        <v>0</v>
      </c>
    </row>
    <row r="19" spans="2:44">
      <c r="B19" s="286"/>
      <c r="C19" s="289"/>
      <c r="D19" s="289"/>
      <c r="E19" s="289"/>
      <c r="F19" s="289"/>
      <c r="G19" s="289"/>
      <c r="H19" s="289"/>
      <c r="I19" s="289"/>
      <c r="J19" s="289"/>
      <c r="K19" s="289"/>
      <c r="L19" s="289"/>
      <c r="M19" s="289"/>
      <c r="N19" s="290"/>
      <c r="O19" s="282">
        <v>0</v>
      </c>
      <c r="P19" s="291"/>
      <c r="Q19" s="289"/>
      <c r="R19" s="289"/>
      <c r="S19" s="289"/>
      <c r="T19" s="289"/>
      <c r="U19" s="289"/>
      <c r="V19" s="289"/>
      <c r="W19" s="289"/>
      <c r="X19" s="289"/>
      <c r="Y19" s="289"/>
      <c r="Z19" s="289"/>
      <c r="AA19" s="289"/>
      <c r="AB19" s="282">
        <v>0</v>
      </c>
      <c r="AC19" s="289"/>
      <c r="AD19" s="289"/>
      <c r="AE19" s="289"/>
      <c r="AF19" s="289"/>
      <c r="AG19" s="289"/>
      <c r="AH19" s="289"/>
      <c r="AI19" s="289"/>
      <c r="AJ19" s="289"/>
      <c r="AK19" s="289"/>
      <c r="AL19" s="289"/>
      <c r="AM19" s="289"/>
      <c r="AN19" s="289"/>
      <c r="AO19" s="289"/>
      <c r="AP19" s="289"/>
      <c r="AQ19" s="289"/>
      <c r="AR19" s="301">
        <f t="shared" si="0"/>
        <v>0</v>
      </c>
    </row>
    <row r="20" spans="2:44">
      <c r="B20" s="286"/>
      <c r="C20" s="289"/>
      <c r="D20" s="289"/>
      <c r="E20" s="289"/>
      <c r="F20" s="289"/>
      <c r="G20" s="289"/>
      <c r="H20" s="289"/>
      <c r="I20" s="289"/>
      <c r="J20" s="289"/>
      <c r="K20" s="289"/>
      <c r="L20" s="289"/>
      <c r="M20" s="289"/>
      <c r="N20" s="290"/>
      <c r="O20" s="282">
        <v>0</v>
      </c>
      <c r="P20" s="291"/>
      <c r="Q20" s="289"/>
      <c r="R20" s="289"/>
      <c r="S20" s="289"/>
      <c r="T20" s="289"/>
      <c r="U20" s="289"/>
      <c r="V20" s="289"/>
      <c r="W20" s="289"/>
      <c r="X20" s="289"/>
      <c r="Y20" s="289"/>
      <c r="Z20" s="289"/>
      <c r="AA20" s="289"/>
      <c r="AB20" s="282">
        <v>0</v>
      </c>
      <c r="AC20" s="289"/>
      <c r="AD20" s="289"/>
      <c r="AE20" s="289"/>
      <c r="AF20" s="289"/>
      <c r="AG20" s="289"/>
      <c r="AH20" s="289"/>
      <c r="AI20" s="289"/>
      <c r="AJ20" s="289"/>
      <c r="AK20" s="289"/>
      <c r="AL20" s="289"/>
      <c r="AM20" s="289"/>
      <c r="AN20" s="289"/>
      <c r="AO20" s="289"/>
      <c r="AP20" s="289"/>
      <c r="AQ20" s="289"/>
      <c r="AR20" s="301">
        <f t="shared" si="0"/>
        <v>0</v>
      </c>
    </row>
    <row r="21" spans="2:44">
      <c r="B21" s="286"/>
      <c r="C21" s="289"/>
      <c r="D21" s="289"/>
      <c r="E21" s="289"/>
      <c r="F21" s="289"/>
      <c r="G21" s="289"/>
      <c r="H21" s="289"/>
      <c r="I21" s="289"/>
      <c r="J21" s="289"/>
      <c r="K21" s="289"/>
      <c r="L21" s="289"/>
      <c r="M21" s="289"/>
      <c r="N21" s="290"/>
      <c r="O21" s="282">
        <v>0</v>
      </c>
      <c r="P21" s="291"/>
      <c r="Q21" s="289"/>
      <c r="R21" s="289"/>
      <c r="S21" s="289"/>
      <c r="T21" s="289"/>
      <c r="U21" s="289"/>
      <c r="V21" s="289"/>
      <c r="W21" s="289"/>
      <c r="X21" s="289"/>
      <c r="Y21" s="289"/>
      <c r="Z21" s="289"/>
      <c r="AA21" s="289"/>
      <c r="AB21" s="282">
        <v>0</v>
      </c>
      <c r="AC21" s="289"/>
      <c r="AD21" s="289"/>
      <c r="AE21" s="289"/>
      <c r="AF21" s="289"/>
      <c r="AG21" s="289"/>
      <c r="AH21" s="289"/>
      <c r="AI21" s="289"/>
      <c r="AJ21" s="289"/>
      <c r="AK21" s="289"/>
      <c r="AL21" s="289"/>
      <c r="AM21" s="289"/>
      <c r="AN21" s="289"/>
      <c r="AO21" s="289"/>
      <c r="AP21" s="289"/>
      <c r="AQ21" s="289"/>
      <c r="AR21" s="301">
        <f t="shared" si="0"/>
        <v>0</v>
      </c>
    </row>
    <row r="22" spans="2:44">
      <c r="B22" s="286"/>
      <c r="C22" s="289"/>
      <c r="D22" s="289"/>
      <c r="E22" s="289"/>
      <c r="F22" s="289"/>
      <c r="G22" s="289"/>
      <c r="H22" s="289"/>
      <c r="I22" s="289"/>
      <c r="J22" s="289"/>
      <c r="K22" s="289"/>
      <c r="L22" s="289"/>
      <c r="M22" s="289"/>
      <c r="N22" s="290"/>
      <c r="O22" s="282">
        <v>0</v>
      </c>
      <c r="P22" s="291"/>
      <c r="Q22" s="289"/>
      <c r="R22" s="289"/>
      <c r="S22" s="289"/>
      <c r="T22" s="289"/>
      <c r="U22" s="289"/>
      <c r="V22" s="289"/>
      <c r="W22" s="289"/>
      <c r="X22" s="289"/>
      <c r="Y22" s="289"/>
      <c r="Z22" s="289"/>
      <c r="AA22" s="289"/>
      <c r="AB22" s="282">
        <v>0</v>
      </c>
      <c r="AC22" s="289"/>
      <c r="AD22" s="289"/>
      <c r="AE22" s="289"/>
      <c r="AF22" s="289"/>
      <c r="AG22" s="289"/>
      <c r="AH22" s="289"/>
      <c r="AI22" s="289"/>
      <c r="AJ22" s="289"/>
      <c r="AK22" s="289"/>
      <c r="AL22" s="289"/>
      <c r="AM22" s="289"/>
      <c r="AN22" s="289"/>
      <c r="AO22" s="289"/>
      <c r="AP22" s="289"/>
      <c r="AQ22" s="289"/>
      <c r="AR22" s="301">
        <f t="shared" si="0"/>
        <v>0</v>
      </c>
    </row>
    <row r="23" spans="2:44">
      <c r="B23" s="286"/>
      <c r="C23" s="289"/>
      <c r="D23" s="289"/>
      <c r="E23" s="289"/>
      <c r="F23" s="289"/>
      <c r="G23" s="289"/>
      <c r="H23" s="289"/>
      <c r="I23" s="289"/>
      <c r="J23" s="289"/>
      <c r="K23" s="289"/>
      <c r="L23" s="289"/>
      <c r="M23" s="289"/>
      <c r="N23" s="290"/>
      <c r="O23" s="282">
        <v>0</v>
      </c>
      <c r="P23" s="291"/>
      <c r="Q23" s="289"/>
      <c r="R23" s="289"/>
      <c r="S23" s="289"/>
      <c r="T23" s="289"/>
      <c r="U23" s="289"/>
      <c r="V23" s="289"/>
      <c r="W23" s="289"/>
      <c r="X23" s="289"/>
      <c r="Y23" s="289"/>
      <c r="Z23" s="289"/>
      <c r="AA23" s="289"/>
      <c r="AB23" s="282">
        <v>0</v>
      </c>
      <c r="AC23" s="289"/>
      <c r="AD23" s="289"/>
      <c r="AE23" s="289"/>
      <c r="AF23" s="289"/>
      <c r="AG23" s="289"/>
      <c r="AH23" s="289"/>
      <c r="AI23" s="289"/>
      <c r="AJ23" s="289"/>
      <c r="AK23" s="289"/>
      <c r="AL23" s="289"/>
      <c r="AM23" s="289"/>
      <c r="AN23" s="289"/>
      <c r="AO23" s="289"/>
      <c r="AP23" s="289"/>
      <c r="AQ23" s="289"/>
      <c r="AR23" s="301">
        <f t="shared" si="0"/>
        <v>0</v>
      </c>
    </row>
    <row r="24" spans="2:44">
      <c r="B24" s="286"/>
      <c r="C24" s="289"/>
      <c r="D24" s="289"/>
      <c r="E24" s="289"/>
      <c r="F24" s="289"/>
      <c r="G24" s="289"/>
      <c r="H24" s="289"/>
      <c r="I24" s="289"/>
      <c r="J24" s="289"/>
      <c r="K24" s="289"/>
      <c r="L24" s="289"/>
      <c r="M24" s="289"/>
      <c r="N24" s="290"/>
      <c r="O24" s="282">
        <v>0</v>
      </c>
      <c r="P24" s="291"/>
      <c r="Q24" s="289"/>
      <c r="R24" s="289"/>
      <c r="S24" s="289"/>
      <c r="T24" s="289"/>
      <c r="U24" s="289"/>
      <c r="V24" s="289"/>
      <c r="W24" s="289"/>
      <c r="X24" s="289"/>
      <c r="Y24" s="289"/>
      <c r="Z24" s="289"/>
      <c r="AA24" s="289"/>
      <c r="AB24" s="282">
        <v>0</v>
      </c>
      <c r="AC24" s="289"/>
      <c r="AD24" s="289"/>
      <c r="AE24" s="289"/>
      <c r="AF24" s="289"/>
      <c r="AG24" s="289"/>
      <c r="AH24" s="289"/>
      <c r="AI24" s="289"/>
      <c r="AJ24" s="289"/>
      <c r="AK24" s="289"/>
      <c r="AL24" s="289"/>
      <c r="AM24" s="289"/>
      <c r="AN24" s="289"/>
      <c r="AO24" s="289"/>
      <c r="AP24" s="289"/>
      <c r="AQ24" s="289"/>
      <c r="AR24" s="301">
        <f t="shared" si="0"/>
        <v>0</v>
      </c>
    </row>
    <row r="25" spans="2:44">
      <c r="B25" s="286"/>
      <c r="C25" s="289"/>
      <c r="D25" s="289"/>
      <c r="E25" s="289"/>
      <c r="F25" s="289"/>
      <c r="G25" s="289"/>
      <c r="H25" s="289"/>
      <c r="I25" s="289"/>
      <c r="J25" s="289"/>
      <c r="K25" s="289"/>
      <c r="L25" s="289"/>
      <c r="M25" s="289"/>
      <c r="N25" s="290"/>
      <c r="O25" s="282">
        <v>0</v>
      </c>
      <c r="P25" s="291"/>
      <c r="Q25" s="289"/>
      <c r="R25" s="289"/>
      <c r="S25" s="289"/>
      <c r="T25" s="289"/>
      <c r="U25" s="289"/>
      <c r="V25" s="289"/>
      <c r="W25" s="289"/>
      <c r="X25" s="289"/>
      <c r="Y25" s="289"/>
      <c r="Z25" s="289"/>
      <c r="AA25" s="289"/>
      <c r="AB25" s="282">
        <v>0</v>
      </c>
      <c r="AC25" s="289"/>
      <c r="AD25" s="289"/>
      <c r="AE25" s="289"/>
      <c r="AF25" s="289"/>
      <c r="AG25" s="289"/>
      <c r="AH25" s="289"/>
      <c r="AI25" s="289"/>
      <c r="AJ25" s="289"/>
      <c r="AK25" s="289"/>
      <c r="AL25" s="289"/>
      <c r="AM25" s="289"/>
      <c r="AN25" s="289"/>
      <c r="AO25" s="289"/>
      <c r="AP25" s="289"/>
      <c r="AQ25" s="289"/>
      <c r="AR25" s="301">
        <f t="shared" si="0"/>
        <v>0</v>
      </c>
    </row>
    <row r="26" spans="2:44">
      <c r="B26" s="394" t="s">
        <v>421</v>
      </c>
      <c r="C26" s="395"/>
      <c r="D26" s="395"/>
      <c r="E26" s="395"/>
      <c r="F26" s="395"/>
      <c r="G26" s="395"/>
      <c r="H26" s="395"/>
      <c r="I26" s="395"/>
      <c r="J26" s="395"/>
      <c r="K26" s="395"/>
      <c r="L26" s="395"/>
      <c r="M26" s="395"/>
      <c r="N26" s="395"/>
      <c r="O26" s="396" t="s">
        <v>421</v>
      </c>
      <c r="P26" s="397"/>
      <c r="Q26" s="397"/>
      <c r="R26" s="397"/>
      <c r="S26" s="397"/>
      <c r="T26" s="397"/>
      <c r="U26" s="397"/>
      <c r="V26" s="397"/>
      <c r="W26" s="397"/>
      <c r="X26" s="397"/>
      <c r="Y26" s="397"/>
      <c r="Z26" s="397"/>
      <c r="AA26" s="398"/>
      <c r="AB26" s="396" t="s">
        <v>421</v>
      </c>
      <c r="AC26" s="397"/>
      <c r="AD26" s="397"/>
      <c r="AE26" s="397"/>
      <c r="AF26" s="397"/>
      <c r="AG26" s="397"/>
      <c r="AH26" s="397"/>
      <c r="AI26" s="397"/>
      <c r="AJ26" s="397"/>
      <c r="AK26" s="397"/>
      <c r="AL26" s="397"/>
      <c r="AM26" s="397"/>
      <c r="AN26" s="398"/>
      <c r="AO26" s="395"/>
      <c r="AP26" s="395"/>
      <c r="AQ26" s="395"/>
      <c r="AR26" s="300">
        <v>0</v>
      </c>
    </row>
    <row r="27" spans="2:44">
      <c r="B27" s="286"/>
      <c r="C27" s="289"/>
      <c r="D27" s="289"/>
      <c r="E27" s="289"/>
      <c r="F27" s="289"/>
      <c r="G27" s="289"/>
      <c r="H27" s="289"/>
      <c r="I27" s="289"/>
      <c r="J27" s="289"/>
      <c r="K27" s="289"/>
      <c r="L27" s="289"/>
      <c r="M27" s="289"/>
      <c r="N27" s="290"/>
      <c r="O27" s="282">
        <v>0</v>
      </c>
      <c r="P27" s="283"/>
      <c r="Q27" s="280"/>
      <c r="R27" s="280"/>
      <c r="S27" s="280"/>
      <c r="T27" s="280"/>
      <c r="U27" s="280"/>
      <c r="V27" s="280"/>
      <c r="W27" s="280"/>
      <c r="X27" s="280"/>
      <c r="Y27" s="280"/>
      <c r="Z27" s="280"/>
      <c r="AA27" s="280"/>
      <c r="AB27" s="282">
        <v>0</v>
      </c>
      <c r="AC27" s="280"/>
      <c r="AD27" s="280"/>
      <c r="AE27" s="280"/>
      <c r="AF27" s="280"/>
      <c r="AG27" s="280"/>
      <c r="AH27" s="280"/>
      <c r="AI27" s="280"/>
      <c r="AJ27" s="280"/>
      <c r="AK27" s="280"/>
      <c r="AL27" s="280"/>
      <c r="AM27" s="280"/>
      <c r="AN27" s="280"/>
      <c r="AO27" s="280"/>
      <c r="AP27" s="280"/>
      <c r="AQ27" s="280"/>
      <c r="AR27" s="301">
        <f t="shared" si="0"/>
        <v>0</v>
      </c>
    </row>
    <row r="28" spans="2:44">
      <c r="B28" s="286"/>
      <c r="C28" s="289"/>
      <c r="D28" s="289"/>
      <c r="E28" s="289"/>
      <c r="F28" s="289"/>
      <c r="G28" s="289"/>
      <c r="H28" s="289"/>
      <c r="I28" s="289"/>
      <c r="J28" s="289"/>
      <c r="K28" s="289"/>
      <c r="L28" s="289"/>
      <c r="M28" s="289"/>
      <c r="N28" s="290"/>
      <c r="O28" s="282">
        <v>0</v>
      </c>
      <c r="P28" s="291"/>
      <c r="Q28" s="289"/>
      <c r="R28" s="289"/>
      <c r="S28" s="289"/>
      <c r="T28" s="289"/>
      <c r="U28" s="289"/>
      <c r="V28" s="289"/>
      <c r="W28" s="289"/>
      <c r="X28" s="289"/>
      <c r="Y28" s="289"/>
      <c r="Z28" s="289"/>
      <c r="AA28" s="289"/>
      <c r="AB28" s="282">
        <v>0</v>
      </c>
      <c r="AC28" s="289"/>
      <c r="AD28" s="289"/>
      <c r="AE28" s="289"/>
      <c r="AF28" s="289"/>
      <c r="AG28" s="289"/>
      <c r="AH28" s="289"/>
      <c r="AI28" s="289"/>
      <c r="AJ28" s="289"/>
      <c r="AK28" s="289"/>
      <c r="AL28" s="289"/>
      <c r="AM28" s="289"/>
      <c r="AN28" s="289"/>
      <c r="AO28" s="289"/>
      <c r="AP28" s="289"/>
      <c r="AQ28" s="289"/>
      <c r="AR28" s="301">
        <f t="shared" si="0"/>
        <v>0</v>
      </c>
    </row>
    <row r="29" spans="2:44">
      <c r="B29" s="286"/>
      <c r="C29" s="289"/>
      <c r="D29" s="289"/>
      <c r="E29" s="289"/>
      <c r="F29" s="289"/>
      <c r="G29" s="289"/>
      <c r="H29" s="289"/>
      <c r="I29" s="289"/>
      <c r="J29" s="289"/>
      <c r="K29" s="289"/>
      <c r="L29" s="289"/>
      <c r="M29" s="289"/>
      <c r="N29" s="290"/>
      <c r="O29" s="282">
        <v>0</v>
      </c>
      <c r="P29" s="291"/>
      <c r="Q29" s="289"/>
      <c r="R29" s="289"/>
      <c r="S29" s="289"/>
      <c r="T29" s="289"/>
      <c r="U29" s="289"/>
      <c r="V29" s="289"/>
      <c r="W29" s="289"/>
      <c r="X29" s="289"/>
      <c r="Y29" s="289"/>
      <c r="Z29" s="289"/>
      <c r="AA29" s="289"/>
      <c r="AB29" s="282">
        <v>0</v>
      </c>
      <c r="AC29" s="289"/>
      <c r="AD29" s="289"/>
      <c r="AE29" s="289"/>
      <c r="AF29" s="289"/>
      <c r="AG29" s="289"/>
      <c r="AH29" s="289"/>
      <c r="AI29" s="289"/>
      <c r="AJ29" s="289"/>
      <c r="AK29" s="289"/>
      <c r="AL29" s="289"/>
      <c r="AM29" s="289"/>
      <c r="AN29" s="289"/>
      <c r="AO29" s="289"/>
      <c r="AP29" s="289"/>
      <c r="AQ29" s="289"/>
      <c r="AR29" s="301">
        <f t="shared" si="0"/>
        <v>0</v>
      </c>
    </row>
    <row r="30" spans="2:44">
      <c r="B30" s="286"/>
      <c r="C30" s="289"/>
      <c r="D30" s="289"/>
      <c r="E30" s="289"/>
      <c r="F30" s="289"/>
      <c r="G30" s="289"/>
      <c r="H30" s="289"/>
      <c r="I30" s="289"/>
      <c r="J30" s="289"/>
      <c r="K30" s="289"/>
      <c r="L30" s="289"/>
      <c r="M30" s="289"/>
      <c r="N30" s="290"/>
      <c r="O30" s="282">
        <v>0</v>
      </c>
      <c r="P30" s="291"/>
      <c r="Q30" s="289"/>
      <c r="R30" s="289"/>
      <c r="S30" s="289"/>
      <c r="T30" s="289"/>
      <c r="U30" s="289"/>
      <c r="V30" s="289"/>
      <c r="W30" s="289"/>
      <c r="X30" s="289"/>
      <c r="Y30" s="289"/>
      <c r="Z30" s="289"/>
      <c r="AA30" s="289"/>
      <c r="AB30" s="282">
        <v>0</v>
      </c>
      <c r="AC30" s="289"/>
      <c r="AD30" s="289"/>
      <c r="AE30" s="289"/>
      <c r="AF30" s="289"/>
      <c r="AG30" s="289"/>
      <c r="AH30" s="289"/>
      <c r="AI30" s="289"/>
      <c r="AJ30" s="289"/>
      <c r="AK30" s="289"/>
      <c r="AL30" s="289"/>
      <c r="AM30" s="289"/>
      <c r="AN30" s="289"/>
      <c r="AO30" s="289"/>
      <c r="AP30" s="289"/>
      <c r="AQ30" s="289"/>
      <c r="AR30" s="301">
        <f t="shared" si="0"/>
        <v>0</v>
      </c>
    </row>
    <row r="31" spans="2:44">
      <c r="B31" s="286"/>
      <c r="C31" s="289"/>
      <c r="D31" s="289"/>
      <c r="E31" s="289"/>
      <c r="F31" s="289"/>
      <c r="G31" s="289"/>
      <c r="H31" s="289"/>
      <c r="I31" s="289"/>
      <c r="J31" s="289"/>
      <c r="K31" s="289"/>
      <c r="L31" s="289"/>
      <c r="M31" s="289"/>
      <c r="N31" s="290"/>
      <c r="O31" s="282">
        <v>0</v>
      </c>
      <c r="P31" s="291"/>
      <c r="Q31" s="289"/>
      <c r="R31" s="289"/>
      <c r="S31" s="289"/>
      <c r="T31" s="289"/>
      <c r="U31" s="289"/>
      <c r="V31" s="289"/>
      <c r="W31" s="289"/>
      <c r="X31" s="289"/>
      <c r="Y31" s="289"/>
      <c r="Z31" s="289"/>
      <c r="AA31" s="289"/>
      <c r="AB31" s="282">
        <v>0</v>
      </c>
      <c r="AC31" s="289"/>
      <c r="AD31" s="289"/>
      <c r="AE31" s="289"/>
      <c r="AF31" s="289"/>
      <c r="AG31" s="289"/>
      <c r="AH31" s="289"/>
      <c r="AI31" s="289"/>
      <c r="AJ31" s="289"/>
      <c r="AK31" s="289"/>
      <c r="AL31" s="289"/>
      <c r="AM31" s="289"/>
      <c r="AN31" s="289"/>
      <c r="AO31" s="289"/>
      <c r="AP31" s="289"/>
      <c r="AQ31" s="289"/>
      <c r="AR31" s="301">
        <f t="shared" si="0"/>
        <v>0</v>
      </c>
    </row>
    <row r="32" spans="2:44">
      <c r="B32" s="286"/>
      <c r="C32" s="289"/>
      <c r="D32" s="289"/>
      <c r="E32" s="289"/>
      <c r="F32" s="289"/>
      <c r="G32" s="289"/>
      <c r="H32" s="289"/>
      <c r="I32" s="289"/>
      <c r="J32" s="289"/>
      <c r="K32" s="289"/>
      <c r="L32" s="289"/>
      <c r="M32" s="289"/>
      <c r="N32" s="290"/>
      <c r="O32" s="282">
        <v>0</v>
      </c>
      <c r="P32" s="291"/>
      <c r="Q32" s="289"/>
      <c r="R32" s="289"/>
      <c r="S32" s="289"/>
      <c r="T32" s="289"/>
      <c r="U32" s="289"/>
      <c r="V32" s="289"/>
      <c r="W32" s="289"/>
      <c r="X32" s="289"/>
      <c r="Y32" s="289"/>
      <c r="Z32" s="289"/>
      <c r="AA32" s="289"/>
      <c r="AB32" s="282">
        <v>0</v>
      </c>
      <c r="AC32" s="289"/>
      <c r="AD32" s="289"/>
      <c r="AE32" s="289"/>
      <c r="AF32" s="289"/>
      <c r="AG32" s="289"/>
      <c r="AH32" s="289"/>
      <c r="AI32" s="289"/>
      <c r="AJ32" s="289"/>
      <c r="AK32" s="289"/>
      <c r="AL32" s="289"/>
      <c r="AM32" s="289"/>
      <c r="AN32" s="289"/>
      <c r="AO32" s="289"/>
      <c r="AP32" s="289"/>
      <c r="AQ32" s="289"/>
      <c r="AR32" s="301">
        <f t="shared" si="0"/>
        <v>0</v>
      </c>
    </row>
    <row r="33" spans="2:44">
      <c r="B33" s="286"/>
      <c r="C33" s="289"/>
      <c r="D33" s="289"/>
      <c r="E33" s="289"/>
      <c r="F33" s="289"/>
      <c r="G33" s="289"/>
      <c r="H33" s="289"/>
      <c r="I33" s="289"/>
      <c r="J33" s="289"/>
      <c r="K33" s="289"/>
      <c r="L33" s="289"/>
      <c r="M33" s="289"/>
      <c r="N33" s="290"/>
      <c r="O33" s="282">
        <v>0</v>
      </c>
      <c r="P33" s="291"/>
      <c r="Q33" s="289"/>
      <c r="R33" s="289"/>
      <c r="S33" s="289"/>
      <c r="T33" s="289"/>
      <c r="U33" s="289"/>
      <c r="V33" s="289"/>
      <c r="W33" s="289"/>
      <c r="X33" s="289"/>
      <c r="Y33" s="289"/>
      <c r="Z33" s="289"/>
      <c r="AA33" s="289"/>
      <c r="AB33" s="282">
        <v>0</v>
      </c>
      <c r="AC33" s="289"/>
      <c r="AD33" s="289"/>
      <c r="AE33" s="289"/>
      <c r="AF33" s="289"/>
      <c r="AG33" s="289"/>
      <c r="AH33" s="289"/>
      <c r="AI33" s="289"/>
      <c r="AJ33" s="289"/>
      <c r="AK33" s="289"/>
      <c r="AL33" s="289"/>
      <c r="AM33" s="289"/>
      <c r="AN33" s="289"/>
      <c r="AO33" s="289"/>
      <c r="AP33" s="289"/>
      <c r="AQ33" s="289"/>
      <c r="AR33" s="301">
        <f t="shared" si="0"/>
        <v>0</v>
      </c>
    </row>
    <row r="34" spans="2:44">
      <c r="B34" s="286"/>
      <c r="C34" s="289"/>
      <c r="D34" s="289"/>
      <c r="E34" s="289"/>
      <c r="F34" s="289"/>
      <c r="G34" s="289"/>
      <c r="H34" s="289"/>
      <c r="I34" s="289"/>
      <c r="J34" s="289"/>
      <c r="K34" s="289"/>
      <c r="L34" s="289"/>
      <c r="M34" s="289"/>
      <c r="N34" s="290"/>
      <c r="O34" s="282">
        <v>0</v>
      </c>
      <c r="P34" s="291"/>
      <c r="Q34" s="289"/>
      <c r="R34" s="289"/>
      <c r="S34" s="289"/>
      <c r="T34" s="289"/>
      <c r="U34" s="289"/>
      <c r="V34" s="289"/>
      <c r="W34" s="289"/>
      <c r="X34" s="289"/>
      <c r="Y34" s="289"/>
      <c r="Z34" s="289"/>
      <c r="AA34" s="289"/>
      <c r="AB34" s="282">
        <v>0</v>
      </c>
      <c r="AC34" s="289"/>
      <c r="AD34" s="289"/>
      <c r="AE34" s="289"/>
      <c r="AF34" s="289"/>
      <c r="AG34" s="289"/>
      <c r="AH34" s="289"/>
      <c r="AI34" s="289"/>
      <c r="AJ34" s="289"/>
      <c r="AK34" s="289"/>
      <c r="AL34" s="289"/>
      <c r="AM34" s="289"/>
      <c r="AN34" s="289"/>
      <c r="AO34" s="289"/>
      <c r="AP34" s="289"/>
      <c r="AQ34" s="289"/>
      <c r="AR34" s="301">
        <f t="shared" si="0"/>
        <v>0</v>
      </c>
    </row>
    <row r="35" spans="2:44">
      <c r="B35" s="286"/>
      <c r="C35" s="289"/>
      <c r="D35" s="289"/>
      <c r="E35" s="289"/>
      <c r="F35" s="289"/>
      <c r="G35" s="289"/>
      <c r="H35" s="289"/>
      <c r="I35" s="289"/>
      <c r="J35" s="289"/>
      <c r="K35" s="289"/>
      <c r="L35" s="289"/>
      <c r="M35" s="289"/>
      <c r="N35" s="290"/>
      <c r="O35" s="282">
        <v>0</v>
      </c>
      <c r="P35" s="291"/>
      <c r="Q35" s="289"/>
      <c r="R35" s="289"/>
      <c r="S35" s="289"/>
      <c r="T35" s="289"/>
      <c r="U35" s="289"/>
      <c r="V35" s="289"/>
      <c r="W35" s="289"/>
      <c r="X35" s="289"/>
      <c r="Y35" s="289"/>
      <c r="Z35" s="289"/>
      <c r="AA35" s="289"/>
      <c r="AB35" s="282">
        <v>0</v>
      </c>
      <c r="AC35" s="289"/>
      <c r="AD35" s="289"/>
      <c r="AE35" s="289"/>
      <c r="AF35" s="289"/>
      <c r="AG35" s="289"/>
      <c r="AH35" s="289"/>
      <c r="AI35" s="289"/>
      <c r="AJ35" s="289"/>
      <c r="AK35" s="289"/>
      <c r="AL35" s="289"/>
      <c r="AM35" s="289"/>
      <c r="AN35" s="289"/>
      <c r="AO35" s="289"/>
      <c r="AP35" s="289"/>
      <c r="AQ35" s="289"/>
      <c r="AR35" s="301">
        <f t="shared" si="0"/>
        <v>0</v>
      </c>
    </row>
    <row r="36" spans="2:44">
      <c r="B36" s="394" t="s">
        <v>112</v>
      </c>
      <c r="C36" s="395"/>
      <c r="D36" s="395"/>
      <c r="E36" s="395"/>
      <c r="F36" s="395"/>
      <c r="G36" s="395"/>
      <c r="H36" s="395"/>
      <c r="I36" s="395"/>
      <c r="J36" s="395"/>
      <c r="K36" s="395"/>
      <c r="L36" s="395"/>
      <c r="M36" s="395"/>
      <c r="N36" s="395"/>
      <c r="O36" s="396" t="s">
        <v>112</v>
      </c>
      <c r="P36" s="397"/>
      <c r="Q36" s="397"/>
      <c r="R36" s="397"/>
      <c r="S36" s="397"/>
      <c r="T36" s="397"/>
      <c r="U36" s="397"/>
      <c r="V36" s="397"/>
      <c r="W36" s="397"/>
      <c r="X36" s="397"/>
      <c r="Y36" s="397"/>
      <c r="Z36" s="397"/>
      <c r="AA36" s="398"/>
      <c r="AB36" s="396" t="s">
        <v>112</v>
      </c>
      <c r="AC36" s="397"/>
      <c r="AD36" s="397"/>
      <c r="AE36" s="397"/>
      <c r="AF36" s="397"/>
      <c r="AG36" s="397"/>
      <c r="AH36" s="397"/>
      <c r="AI36" s="397"/>
      <c r="AJ36" s="397"/>
      <c r="AK36" s="397"/>
      <c r="AL36" s="397"/>
      <c r="AM36" s="397"/>
      <c r="AN36" s="398"/>
      <c r="AO36" s="395"/>
      <c r="AP36" s="395"/>
      <c r="AQ36" s="395"/>
      <c r="AR36" s="300">
        <v>0</v>
      </c>
    </row>
    <row r="37" spans="2:44">
      <c r="B37" s="286"/>
      <c r="C37" s="289"/>
      <c r="D37" s="289"/>
      <c r="E37" s="289"/>
      <c r="F37" s="289"/>
      <c r="G37" s="289"/>
      <c r="H37" s="289"/>
      <c r="I37" s="289"/>
      <c r="J37" s="289"/>
      <c r="K37" s="289"/>
      <c r="L37" s="289"/>
      <c r="M37" s="289"/>
      <c r="N37" s="290"/>
      <c r="O37" s="282">
        <v>0</v>
      </c>
      <c r="P37" s="283"/>
      <c r="Q37" s="280"/>
      <c r="R37" s="280"/>
      <c r="S37" s="280"/>
      <c r="T37" s="280"/>
      <c r="U37" s="280"/>
      <c r="V37" s="280"/>
      <c r="W37" s="280"/>
      <c r="X37" s="280"/>
      <c r="Y37" s="280"/>
      <c r="Z37" s="280"/>
      <c r="AA37" s="280"/>
      <c r="AB37" s="282">
        <v>0</v>
      </c>
      <c r="AC37" s="280"/>
      <c r="AD37" s="280"/>
      <c r="AE37" s="280"/>
      <c r="AF37" s="280"/>
      <c r="AG37" s="280"/>
      <c r="AH37" s="280"/>
      <c r="AI37" s="280"/>
      <c r="AJ37" s="280"/>
      <c r="AK37" s="280"/>
      <c r="AL37" s="280"/>
      <c r="AM37" s="280"/>
      <c r="AN37" s="280"/>
      <c r="AO37" s="280"/>
      <c r="AP37" s="280"/>
      <c r="AQ37" s="280"/>
      <c r="AR37" s="301">
        <f t="shared" si="0"/>
        <v>0</v>
      </c>
    </row>
    <row r="38" spans="2:44">
      <c r="B38" s="286"/>
      <c r="C38" s="289"/>
      <c r="D38" s="289"/>
      <c r="E38" s="289"/>
      <c r="F38" s="289"/>
      <c r="G38" s="289"/>
      <c r="H38" s="289"/>
      <c r="I38" s="289"/>
      <c r="J38" s="289"/>
      <c r="K38" s="289"/>
      <c r="L38" s="289"/>
      <c r="M38" s="289"/>
      <c r="N38" s="290"/>
      <c r="O38" s="282">
        <v>0</v>
      </c>
      <c r="P38" s="291"/>
      <c r="Q38" s="289"/>
      <c r="R38" s="289"/>
      <c r="S38" s="289"/>
      <c r="T38" s="289"/>
      <c r="U38" s="289"/>
      <c r="V38" s="289"/>
      <c r="W38" s="289"/>
      <c r="X38" s="289"/>
      <c r="Y38" s="289"/>
      <c r="Z38" s="289"/>
      <c r="AA38" s="289"/>
      <c r="AB38" s="282">
        <v>0</v>
      </c>
      <c r="AC38" s="289"/>
      <c r="AD38" s="289"/>
      <c r="AE38" s="289"/>
      <c r="AF38" s="289"/>
      <c r="AG38" s="289"/>
      <c r="AH38" s="289"/>
      <c r="AI38" s="289"/>
      <c r="AJ38" s="289"/>
      <c r="AK38" s="289"/>
      <c r="AL38" s="289"/>
      <c r="AM38" s="289"/>
      <c r="AN38" s="289"/>
      <c r="AO38" s="289"/>
      <c r="AP38" s="289"/>
      <c r="AQ38" s="289"/>
      <c r="AR38" s="301">
        <f t="shared" si="0"/>
        <v>0</v>
      </c>
    </row>
    <row r="39" spans="2:44">
      <c r="B39" s="286"/>
      <c r="C39" s="289"/>
      <c r="D39" s="289"/>
      <c r="E39" s="289"/>
      <c r="F39" s="289"/>
      <c r="G39" s="289"/>
      <c r="H39" s="289"/>
      <c r="I39" s="289"/>
      <c r="J39" s="289"/>
      <c r="K39" s="289"/>
      <c r="L39" s="289"/>
      <c r="M39" s="289"/>
      <c r="N39" s="290"/>
      <c r="O39" s="282">
        <v>0</v>
      </c>
      <c r="P39" s="291"/>
      <c r="Q39" s="289"/>
      <c r="R39" s="289"/>
      <c r="S39" s="289"/>
      <c r="T39" s="289"/>
      <c r="U39" s="289"/>
      <c r="V39" s="289"/>
      <c r="W39" s="289"/>
      <c r="X39" s="289"/>
      <c r="Y39" s="289"/>
      <c r="Z39" s="289"/>
      <c r="AA39" s="289"/>
      <c r="AB39" s="282">
        <v>0</v>
      </c>
      <c r="AC39" s="289"/>
      <c r="AD39" s="289"/>
      <c r="AE39" s="289"/>
      <c r="AF39" s="289"/>
      <c r="AG39" s="289"/>
      <c r="AH39" s="289"/>
      <c r="AI39" s="289"/>
      <c r="AJ39" s="289"/>
      <c r="AK39" s="289"/>
      <c r="AL39" s="289"/>
      <c r="AM39" s="289"/>
      <c r="AN39" s="289"/>
      <c r="AO39" s="289"/>
      <c r="AP39" s="289"/>
      <c r="AQ39" s="289"/>
      <c r="AR39" s="301">
        <f t="shared" si="0"/>
        <v>0</v>
      </c>
    </row>
    <row r="40" spans="2:44">
      <c r="B40" s="286"/>
      <c r="C40" s="289"/>
      <c r="D40" s="289"/>
      <c r="E40" s="289"/>
      <c r="F40" s="289"/>
      <c r="G40" s="289"/>
      <c r="H40" s="289"/>
      <c r="I40" s="289"/>
      <c r="J40" s="289"/>
      <c r="K40" s="289"/>
      <c r="L40" s="289"/>
      <c r="M40" s="289"/>
      <c r="N40" s="290"/>
      <c r="O40" s="282">
        <v>0</v>
      </c>
      <c r="P40" s="291"/>
      <c r="Q40" s="289"/>
      <c r="R40" s="289"/>
      <c r="S40" s="289"/>
      <c r="T40" s="289"/>
      <c r="U40" s="289"/>
      <c r="V40" s="289"/>
      <c r="W40" s="289"/>
      <c r="X40" s="289"/>
      <c r="Y40" s="289"/>
      <c r="Z40" s="289"/>
      <c r="AA40" s="289"/>
      <c r="AB40" s="282">
        <v>0</v>
      </c>
      <c r="AC40" s="289"/>
      <c r="AD40" s="289"/>
      <c r="AE40" s="289"/>
      <c r="AF40" s="289"/>
      <c r="AG40" s="289"/>
      <c r="AH40" s="289"/>
      <c r="AI40" s="289"/>
      <c r="AJ40" s="289"/>
      <c r="AK40" s="289"/>
      <c r="AL40" s="289"/>
      <c r="AM40" s="289"/>
      <c r="AN40" s="289"/>
      <c r="AO40" s="289"/>
      <c r="AP40" s="289"/>
      <c r="AQ40" s="289"/>
      <c r="AR40" s="301">
        <f t="shared" si="0"/>
        <v>0</v>
      </c>
    </row>
    <row r="41" spans="2:44">
      <c r="B41" s="286"/>
      <c r="C41" s="289"/>
      <c r="D41" s="289"/>
      <c r="E41" s="289"/>
      <c r="F41" s="289"/>
      <c r="G41" s="289"/>
      <c r="H41" s="289"/>
      <c r="I41" s="289"/>
      <c r="J41" s="289"/>
      <c r="K41" s="289"/>
      <c r="L41" s="289"/>
      <c r="M41" s="289"/>
      <c r="N41" s="290"/>
      <c r="O41" s="282">
        <v>0</v>
      </c>
      <c r="P41" s="291"/>
      <c r="Q41" s="289"/>
      <c r="R41" s="289"/>
      <c r="S41" s="289"/>
      <c r="T41" s="289"/>
      <c r="U41" s="289"/>
      <c r="V41" s="289"/>
      <c r="W41" s="289"/>
      <c r="X41" s="289"/>
      <c r="Y41" s="289"/>
      <c r="Z41" s="289"/>
      <c r="AA41" s="289"/>
      <c r="AB41" s="282">
        <v>0</v>
      </c>
      <c r="AC41" s="289"/>
      <c r="AD41" s="289"/>
      <c r="AE41" s="289"/>
      <c r="AF41" s="289"/>
      <c r="AG41" s="289"/>
      <c r="AH41" s="289"/>
      <c r="AI41" s="289"/>
      <c r="AJ41" s="289"/>
      <c r="AK41" s="289"/>
      <c r="AL41" s="289"/>
      <c r="AM41" s="289"/>
      <c r="AN41" s="289"/>
      <c r="AO41" s="289"/>
      <c r="AP41" s="289"/>
      <c r="AQ41" s="289"/>
      <c r="AR41" s="301">
        <f t="shared" si="0"/>
        <v>0</v>
      </c>
    </row>
    <row r="42" spans="2:44">
      <c r="B42" s="286"/>
      <c r="C42" s="289"/>
      <c r="D42" s="289"/>
      <c r="E42" s="289"/>
      <c r="F42" s="289"/>
      <c r="G42" s="289"/>
      <c r="H42" s="289"/>
      <c r="I42" s="289"/>
      <c r="J42" s="289"/>
      <c r="K42" s="289"/>
      <c r="L42" s="289"/>
      <c r="M42" s="289"/>
      <c r="N42" s="290"/>
      <c r="O42" s="282">
        <v>0</v>
      </c>
      <c r="P42" s="291"/>
      <c r="Q42" s="289"/>
      <c r="R42" s="289"/>
      <c r="S42" s="289"/>
      <c r="T42" s="289"/>
      <c r="U42" s="289"/>
      <c r="V42" s="289"/>
      <c r="W42" s="289"/>
      <c r="X42" s="289"/>
      <c r="Y42" s="289"/>
      <c r="Z42" s="289"/>
      <c r="AA42" s="289"/>
      <c r="AB42" s="282">
        <v>0</v>
      </c>
      <c r="AC42" s="289"/>
      <c r="AD42" s="289"/>
      <c r="AE42" s="289"/>
      <c r="AF42" s="289"/>
      <c r="AG42" s="289"/>
      <c r="AH42" s="289"/>
      <c r="AI42" s="289"/>
      <c r="AJ42" s="289"/>
      <c r="AK42" s="289"/>
      <c r="AL42" s="289"/>
      <c r="AM42" s="289"/>
      <c r="AN42" s="289"/>
      <c r="AO42" s="289"/>
      <c r="AP42" s="289"/>
      <c r="AQ42" s="289"/>
      <c r="AR42" s="301">
        <f t="shared" si="0"/>
        <v>0</v>
      </c>
    </row>
    <row r="43" spans="2:44">
      <c r="B43" s="286"/>
      <c r="C43" s="289"/>
      <c r="D43" s="289"/>
      <c r="E43" s="289"/>
      <c r="F43" s="289"/>
      <c r="G43" s="289"/>
      <c r="H43" s="289"/>
      <c r="I43" s="289"/>
      <c r="J43" s="289"/>
      <c r="K43" s="289"/>
      <c r="L43" s="289"/>
      <c r="M43" s="289"/>
      <c r="N43" s="290"/>
      <c r="O43" s="282">
        <v>0</v>
      </c>
      <c r="P43" s="291"/>
      <c r="Q43" s="289"/>
      <c r="R43" s="289"/>
      <c r="S43" s="289"/>
      <c r="T43" s="289"/>
      <c r="U43" s="289"/>
      <c r="V43" s="289"/>
      <c r="W43" s="289"/>
      <c r="X43" s="289"/>
      <c r="Y43" s="289"/>
      <c r="Z43" s="289"/>
      <c r="AA43" s="289"/>
      <c r="AB43" s="282">
        <v>0</v>
      </c>
      <c r="AC43" s="289"/>
      <c r="AD43" s="289"/>
      <c r="AE43" s="289"/>
      <c r="AF43" s="289"/>
      <c r="AG43" s="289"/>
      <c r="AH43" s="289"/>
      <c r="AI43" s="289"/>
      <c r="AJ43" s="289"/>
      <c r="AK43" s="289"/>
      <c r="AL43" s="289"/>
      <c r="AM43" s="289"/>
      <c r="AN43" s="289"/>
      <c r="AO43" s="289"/>
      <c r="AP43" s="289"/>
      <c r="AQ43" s="289"/>
      <c r="AR43" s="301">
        <f t="shared" si="0"/>
        <v>0</v>
      </c>
    </row>
    <row r="44" spans="2:44">
      <c r="B44" s="286"/>
      <c r="C44" s="289"/>
      <c r="D44" s="289"/>
      <c r="E44" s="289"/>
      <c r="F44" s="289"/>
      <c r="G44" s="289"/>
      <c r="H44" s="289"/>
      <c r="I44" s="289"/>
      <c r="J44" s="289"/>
      <c r="K44" s="289"/>
      <c r="L44" s="289"/>
      <c r="M44" s="289"/>
      <c r="N44" s="290"/>
      <c r="O44" s="282">
        <v>0</v>
      </c>
      <c r="P44" s="291"/>
      <c r="Q44" s="289"/>
      <c r="R44" s="289"/>
      <c r="S44" s="289"/>
      <c r="T44" s="289"/>
      <c r="U44" s="289"/>
      <c r="V44" s="289"/>
      <c r="W44" s="289"/>
      <c r="X44" s="289"/>
      <c r="Y44" s="289"/>
      <c r="Z44" s="289"/>
      <c r="AA44" s="289"/>
      <c r="AB44" s="282">
        <v>0</v>
      </c>
      <c r="AC44" s="289"/>
      <c r="AD44" s="289"/>
      <c r="AE44" s="289"/>
      <c r="AF44" s="289"/>
      <c r="AG44" s="289"/>
      <c r="AH44" s="289"/>
      <c r="AI44" s="289"/>
      <c r="AJ44" s="289"/>
      <c r="AK44" s="289"/>
      <c r="AL44" s="289"/>
      <c r="AM44" s="289"/>
      <c r="AN44" s="289"/>
      <c r="AO44" s="289"/>
      <c r="AP44" s="289"/>
      <c r="AQ44" s="289"/>
      <c r="AR44" s="301">
        <f t="shared" si="0"/>
        <v>0</v>
      </c>
    </row>
    <row r="45" spans="2:44">
      <c r="B45" s="286"/>
      <c r="C45" s="289"/>
      <c r="D45" s="289"/>
      <c r="E45" s="289"/>
      <c r="F45" s="289"/>
      <c r="G45" s="289"/>
      <c r="H45" s="289"/>
      <c r="I45" s="289"/>
      <c r="J45" s="289"/>
      <c r="K45" s="289"/>
      <c r="L45" s="289"/>
      <c r="M45" s="289"/>
      <c r="N45" s="290"/>
      <c r="O45" s="282">
        <v>0</v>
      </c>
      <c r="P45" s="291"/>
      <c r="Q45" s="289"/>
      <c r="R45" s="289"/>
      <c r="S45" s="289"/>
      <c r="T45" s="289"/>
      <c r="U45" s="289"/>
      <c r="V45" s="289"/>
      <c r="W45" s="289"/>
      <c r="X45" s="289"/>
      <c r="Y45" s="289"/>
      <c r="Z45" s="289"/>
      <c r="AA45" s="289"/>
      <c r="AB45" s="282">
        <v>0</v>
      </c>
      <c r="AC45" s="289"/>
      <c r="AD45" s="289"/>
      <c r="AE45" s="289"/>
      <c r="AF45" s="289"/>
      <c r="AG45" s="289"/>
      <c r="AH45" s="289"/>
      <c r="AI45" s="289"/>
      <c r="AJ45" s="289"/>
      <c r="AK45" s="289"/>
      <c r="AL45" s="289"/>
      <c r="AM45" s="289"/>
      <c r="AN45" s="289"/>
      <c r="AO45" s="289"/>
      <c r="AP45" s="289"/>
      <c r="AQ45" s="289"/>
      <c r="AR45" s="301">
        <f t="shared" si="0"/>
        <v>0</v>
      </c>
    </row>
    <row r="46" spans="2:44">
      <c r="B46" s="394" t="s">
        <v>426</v>
      </c>
      <c r="C46" s="395"/>
      <c r="D46" s="395"/>
      <c r="E46" s="395"/>
      <c r="F46" s="395"/>
      <c r="G46" s="395"/>
      <c r="H46" s="395"/>
      <c r="I46" s="395"/>
      <c r="J46" s="395"/>
      <c r="K46" s="395"/>
      <c r="L46" s="395"/>
      <c r="M46" s="395"/>
      <c r="N46" s="395"/>
      <c r="O46" s="396" t="s">
        <v>426</v>
      </c>
      <c r="P46" s="397"/>
      <c r="Q46" s="397"/>
      <c r="R46" s="397"/>
      <c r="S46" s="397"/>
      <c r="T46" s="397"/>
      <c r="U46" s="397"/>
      <c r="V46" s="397"/>
      <c r="W46" s="397"/>
      <c r="X46" s="397"/>
      <c r="Y46" s="397"/>
      <c r="Z46" s="397"/>
      <c r="AA46" s="398"/>
      <c r="AB46" s="396" t="s">
        <v>426</v>
      </c>
      <c r="AC46" s="397"/>
      <c r="AD46" s="397"/>
      <c r="AE46" s="397"/>
      <c r="AF46" s="397"/>
      <c r="AG46" s="397"/>
      <c r="AH46" s="397"/>
      <c r="AI46" s="397"/>
      <c r="AJ46" s="397"/>
      <c r="AK46" s="397"/>
      <c r="AL46" s="397"/>
      <c r="AM46" s="397"/>
      <c r="AN46" s="398"/>
      <c r="AO46" s="395"/>
      <c r="AP46" s="395"/>
      <c r="AQ46" s="395"/>
      <c r="AR46" s="300">
        <v>0</v>
      </c>
    </row>
    <row r="47" spans="2:44">
      <c r="B47" s="286"/>
      <c r="C47" s="289"/>
      <c r="D47" s="289"/>
      <c r="E47" s="289"/>
      <c r="F47" s="289"/>
      <c r="G47" s="289"/>
      <c r="H47" s="289"/>
      <c r="I47" s="289"/>
      <c r="J47" s="289"/>
      <c r="K47" s="289"/>
      <c r="L47" s="289"/>
      <c r="M47" s="289"/>
      <c r="N47" s="290"/>
      <c r="O47" s="282">
        <v>0</v>
      </c>
      <c r="P47" s="283"/>
      <c r="Q47" s="280"/>
      <c r="R47" s="280"/>
      <c r="S47" s="280"/>
      <c r="T47" s="280"/>
      <c r="U47" s="280"/>
      <c r="V47" s="280"/>
      <c r="W47" s="280"/>
      <c r="X47" s="280"/>
      <c r="Y47" s="280"/>
      <c r="Z47" s="280"/>
      <c r="AA47" s="280"/>
      <c r="AB47" s="282">
        <v>0</v>
      </c>
      <c r="AC47" s="280"/>
      <c r="AD47" s="280"/>
      <c r="AE47" s="280"/>
      <c r="AF47" s="280"/>
      <c r="AG47" s="280"/>
      <c r="AH47" s="280"/>
      <c r="AI47" s="280"/>
      <c r="AJ47" s="280"/>
      <c r="AK47" s="280"/>
      <c r="AL47" s="280"/>
      <c r="AM47" s="280"/>
      <c r="AN47" s="280"/>
      <c r="AO47" s="280"/>
      <c r="AP47" s="280"/>
      <c r="AQ47" s="280"/>
      <c r="AR47" s="301">
        <f t="shared" si="0"/>
        <v>0</v>
      </c>
    </row>
    <row r="48" spans="2:44">
      <c r="B48" s="286"/>
      <c r="C48" s="289"/>
      <c r="D48" s="289"/>
      <c r="E48" s="289"/>
      <c r="F48" s="289"/>
      <c r="G48" s="289"/>
      <c r="H48" s="289"/>
      <c r="I48" s="289"/>
      <c r="J48" s="289"/>
      <c r="K48" s="289"/>
      <c r="L48" s="289"/>
      <c r="M48" s="289"/>
      <c r="N48" s="290"/>
      <c r="O48" s="282">
        <v>0</v>
      </c>
      <c r="P48" s="291"/>
      <c r="Q48" s="289"/>
      <c r="R48" s="289"/>
      <c r="S48" s="289"/>
      <c r="T48" s="289"/>
      <c r="U48" s="289"/>
      <c r="V48" s="289"/>
      <c r="W48" s="289"/>
      <c r="X48" s="289"/>
      <c r="Y48" s="289"/>
      <c r="Z48" s="289"/>
      <c r="AA48" s="289"/>
      <c r="AB48" s="282">
        <v>0</v>
      </c>
      <c r="AC48" s="289"/>
      <c r="AD48" s="289"/>
      <c r="AE48" s="289"/>
      <c r="AF48" s="289"/>
      <c r="AG48" s="289"/>
      <c r="AH48" s="289"/>
      <c r="AI48" s="289"/>
      <c r="AJ48" s="289"/>
      <c r="AK48" s="289"/>
      <c r="AL48" s="289"/>
      <c r="AM48" s="289"/>
      <c r="AN48" s="289"/>
      <c r="AO48" s="289"/>
      <c r="AP48" s="289"/>
      <c r="AQ48" s="289"/>
      <c r="AR48" s="301">
        <f t="shared" si="0"/>
        <v>0</v>
      </c>
    </row>
    <row r="49" spans="2:44">
      <c r="B49" s="286"/>
      <c r="C49" s="289"/>
      <c r="D49" s="289"/>
      <c r="E49" s="289"/>
      <c r="F49" s="289"/>
      <c r="G49" s="289"/>
      <c r="H49" s="289"/>
      <c r="I49" s="289"/>
      <c r="J49" s="289"/>
      <c r="K49" s="289"/>
      <c r="L49" s="289"/>
      <c r="M49" s="289"/>
      <c r="N49" s="290"/>
      <c r="O49" s="282">
        <v>0</v>
      </c>
      <c r="P49" s="291"/>
      <c r="Q49" s="289"/>
      <c r="R49" s="289"/>
      <c r="S49" s="289"/>
      <c r="T49" s="289"/>
      <c r="U49" s="289"/>
      <c r="V49" s="289"/>
      <c r="W49" s="289"/>
      <c r="X49" s="289"/>
      <c r="Y49" s="289"/>
      <c r="Z49" s="289"/>
      <c r="AA49" s="289"/>
      <c r="AB49" s="282">
        <v>0</v>
      </c>
      <c r="AC49" s="289"/>
      <c r="AD49" s="289"/>
      <c r="AE49" s="289"/>
      <c r="AF49" s="289"/>
      <c r="AG49" s="289"/>
      <c r="AH49" s="289"/>
      <c r="AI49" s="289"/>
      <c r="AJ49" s="289"/>
      <c r="AK49" s="289"/>
      <c r="AL49" s="289"/>
      <c r="AM49" s="289"/>
      <c r="AN49" s="289"/>
      <c r="AO49" s="289"/>
      <c r="AP49" s="289"/>
      <c r="AQ49" s="289"/>
      <c r="AR49" s="301">
        <f t="shared" si="0"/>
        <v>0</v>
      </c>
    </row>
    <row r="50" spans="2:44">
      <c r="B50" s="286"/>
      <c r="C50" s="289"/>
      <c r="D50" s="289"/>
      <c r="E50" s="289"/>
      <c r="F50" s="289"/>
      <c r="G50" s="289"/>
      <c r="H50" s="289"/>
      <c r="I50" s="289"/>
      <c r="J50" s="289"/>
      <c r="K50" s="289"/>
      <c r="L50" s="289"/>
      <c r="M50" s="289"/>
      <c r="N50" s="290"/>
      <c r="O50" s="282">
        <v>0</v>
      </c>
      <c r="P50" s="291"/>
      <c r="Q50" s="289"/>
      <c r="R50" s="289"/>
      <c r="S50" s="289"/>
      <c r="T50" s="289"/>
      <c r="U50" s="289"/>
      <c r="V50" s="289"/>
      <c r="W50" s="289"/>
      <c r="X50" s="289"/>
      <c r="Y50" s="289"/>
      <c r="Z50" s="289"/>
      <c r="AA50" s="289"/>
      <c r="AB50" s="282">
        <v>0</v>
      </c>
      <c r="AC50" s="289"/>
      <c r="AD50" s="289"/>
      <c r="AE50" s="289"/>
      <c r="AF50" s="289"/>
      <c r="AG50" s="289"/>
      <c r="AH50" s="289"/>
      <c r="AI50" s="289"/>
      <c r="AJ50" s="289"/>
      <c r="AK50" s="289"/>
      <c r="AL50" s="289"/>
      <c r="AM50" s="289"/>
      <c r="AN50" s="289"/>
      <c r="AO50" s="289"/>
      <c r="AP50" s="289"/>
      <c r="AQ50" s="289"/>
      <c r="AR50" s="301">
        <f t="shared" si="0"/>
        <v>0</v>
      </c>
    </row>
    <row r="51" spans="2:44">
      <c r="B51" s="286"/>
      <c r="C51" s="289"/>
      <c r="D51" s="289"/>
      <c r="E51" s="289"/>
      <c r="F51" s="289"/>
      <c r="G51" s="289"/>
      <c r="H51" s="289"/>
      <c r="I51" s="289"/>
      <c r="J51" s="289"/>
      <c r="K51" s="289"/>
      <c r="L51" s="289"/>
      <c r="M51" s="289"/>
      <c r="N51" s="290"/>
      <c r="O51" s="282">
        <v>0</v>
      </c>
      <c r="P51" s="291"/>
      <c r="Q51" s="289"/>
      <c r="R51" s="289"/>
      <c r="S51" s="289"/>
      <c r="T51" s="289"/>
      <c r="U51" s="289"/>
      <c r="V51" s="289"/>
      <c r="W51" s="289"/>
      <c r="X51" s="289"/>
      <c r="Y51" s="289"/>
      <c r="Z51" s="289"/>
      <c r="AA51" s="289"/>
      <c r="AB51" s="282">
        <v>0</v>
      </c>
      <c r="AC51" s="289"/>
      <c r="AD51" s="289"/>
      <c r="AE51" s="289"/>
      <c r="AF51" s="289"/>
      <c r="AG51" s="289"/>
      <c r="AH51" s="289"/>
      <c r="AI51" s="289"/>
      <c r="AJ51" s="289"/>
      <c r="AK51" s="289"/>
      <c r="AL51" s="289"/>
      <c r="AM51" s="289"/>
      <c r="AN51" s="289"/>
      <c r="AO51" s="289"/>
      <c r="AP51" s="289"/>
      <c r="AQ51" s="289"/>
      <c r="AR51" s="301">
        <f t="shared" si="0"/>
        <v>0</v>
      </c>
    </row>
    <row r="52" spans="2:44">
      <c r="B52" s="286"/>
      <c r="C52" s="289"/>
      <c r="D52" s="289"/>
      <c r="E52" s="289"/>
      <c r="F52" s="289"/>
      <c r="G52" s="289"/>
      <c r="H52" s="289"/>
      <c r="I52" s="289"/>
      <c r="J52" s="289"/>
      <c r="K52" s="289"/>
      <c r="L52" s="289"/>
      <c r="M52" s="289"/>
      <c r="N52" s="290"/>
      <c r="O52" s="282">
        <v>0</v>
      </c>
      <c r="P52" s="291"/>
      <c r="Q52" s="289"/>
      <c r="R52" s="289"/>
      <c r="S52" s="289"/>
      <c r="T52" s="289"/>
      <c r="U52" s="289"/>
      <c r="V52" s="289"/>
      <c r="W52" s="289"/>
      <c r="X52" s="289"/>
      <c r="Y52" s="289"/>
      <c r="Z52" s="289"/>
      <c r="AA52" s="289"/>
      <c r="AB52" s="282">
        <v>0</v>
      </c>
      <c r="AC52" s="289"/>
      <c r="AD52" s="289"/>
      <c r="AE52" s="289"/>
      <c r="AF52" s="289"/>
      <c r="AG52" s="289"/>
      <c r="AH52" s="289"/>
      <c r="AI52" s="289"/>
      <c r="AJ52" s="289"/>
      <c r="AK52" s="289"/>
      <c r="AL52" s="289"/>
      <c r="AM52" s="289"/>
      <c r="AN52" s="289"/>
      <c r="AO52" s="289"/>
      <c r="AP52" s="289"/>
      <c r="AQ52" s="289"/>
      <c r="AR52" s="301">
        <f t="shared" si="0"/>
        <v>0</v>
      </c>
    </row>
    <row r="53" spans="2:44">
      <c r="B53" s="286"/>
      <c r="C53" s="289"/>
      <c r="D53" s="289"/>
      <c r="E53" s="289"/>
      <c r="F53" s="289"/>
      <c r="G53" s="289"/>
      <c r="H53" s="289"/>
      <c r="I53" s="289"/>
      <c r="J53" s="289"/>
      <c r="K53" s="289"/>
      <c r="L53" s="289"/>
      <c r="M53" s="289"/>
      <c r="N53" s="290"/>
      <c r="O53" s="282">
        <v>0</v>
      </c>
      <c r="P53" s="291"/>
      <c r="Q53" s="289"/>
      <c r="R53" s="289"/>
      <c r="S53" s="289"/>
      <c r="T53" s="289"/>
      <c r="U53" s="289"/>
      <c r="V53" s="289"/>
      <c r="W53" s="289"/>
      <c r="X53" s="289"/>
      <c r="Y53" s="289"/>
      <c r="Z53" s="289"/>
      <c r="AA53" s="289"/>
      <c r="AB53" s="282">
        <v>0</v>
      </c>
      <c r="AC53" s="289"/>
      <c r="AD53" s="289"/>
      <c r="AE53" s="289"/>
      <c r="AF53" s="289"/>
      <c r="AG53" s="289"/>
      <c r="AH53" s="289"/>
      <c r="AI53" s="289"/>
      <c r="AJ53" s="289"/>
      <c r="AK53" s="289"/>
      <c r="AL53" s="289"/>
      <c r="AM53" s="289"/>
      <c r="AN53" s="289"/>
      <c r="AO53" s="289"/>
      <c r="AP53" s="289"/>
      <c r="AQ53" s="289"/>
      <c r="AR53" s="301">
        <f t="shared" si="0"/>
        <v>0</v>
      </c>
    </row>
    <row r="54" spans="2:44">
      <c r="B54" s="286"/>
      <c r="C54" s="289"/>
      <c r="D54" s="289"/>
      <c r="E54" s="289"/>
      <c r="F54" s="289"/>
      <c r="G54" s="289"/>
      <c r="H54" s="289"/>
      <c r="I54" s="289"/>
      <c r="J54" s="289"/>
      <c r="K54" s="289"/>
      <c r="L54" s="289"/>
      <c r="M54" s="289"/>
      <c r="N54" s="290"/>
      <c r="O54" s="282">
        <v>0</v>
      </c>
      <c r="P54" s="291"/>
      <c r="Q54" s="289"/>
      <c r="R54" s="289"/>
      <c r="S54" s="289"/>
      <c r="T54" s="289"/>
      <c r="U54" s="289"/>
      <c r="V54" s="289"/>
      <c r="W54" s="289"/>
      <c r="X54" s="289"/>
      <c r="Y54" s="289"/>
      <c r="Z54" s="289"/>
      <c r="AA54" s="289"/>
      <c r="AB54" s="282">
        <v>0</v>
      </c>
      <c r="AC54" s="289"/>
      <c r="AD54" s="289"/>
      <c r="AE54" s="289"/>
      <c r="AF54" s="289"/>
      <c r="AG54" s="289"/>
      <c r="AH54" s="289"/>
      <c r="AI54" s="289"/>
      <c r="AJ54" s="289"/>
      <c r="AK54" s="289"/>
      <c r="AL54" s="289"/>
      <c r="AM54" s="289"/>
      <c r="AN54" s="289"/>
      <c r="AO54" s="289"/>
      <c r="AP54" s="289"/>
      <c r="AQ54" s="289"/>
      <c r="AR54" s="301">
        <f t="shared" si="0"/>
        <v>0</v>
      </c>
    </row>
    <row r="55" spans="2:44">
      <c r="B55" s="286"/>
      <c r="C55" s="289"/>
      <c r="D55" s="289"/>
      <c r="E55" s="289"/>
      <c r="F55" s="289"/>
      <c r="G55" s="289"/>
      <c r="H55" s="289"/>
      <c r="I55" s="289"/>
      <c r="J55" s="289"/>
      <c r="K55" s="289"/>
      <c r="L55" s="289"/>
      <c r="M55" s="289"/>
      <c r="N55" s="290"/>
      <c r="O55" s="282">
        <v>0</v>
      </c>
      <c r="P55" s="291"/>
      <c r="Q55" s="289"/>
      <c r="R55" s="289"/>
      <c r="S55" s="289"/>
      <c r="T55" s="289"/>
      <c r="U55" s="289"/>
      <c r="V55" s="289"/>
      <c r="W55" s="289"/>
      <c r="X55" s="289"/>
      <c r="Y55" s="289"/>
      <c r="Z55" s="289"/>
      <c r="AA55" s="289"/>
      <c r="AB55" s="282">
        <v>0</v>
      </c>
      <c r="AC55" s="289"/>
      <c r="AD55" s="289"/>
      <c r="AE55" s="289"/>
      <c r="AF55" s="289"/>
      <c r="AG55" s="289"/>
      <c r="AH55" s="289"/>
      <c r="AI55" s="289"/>
      <c r="AJ55" s="289"/>
      <c r="AK55" s="289"/>
      <c r="AL55" s="289"/>
      <c r="AM55" s="289"/>
      <c r="AN55" s="289"/>
      <c r="AO55" s="289"/>
      <c r="AP55" s="289"/>
      <c r="AQ55" s="289"/>
      <c r="AR55" s="301">
        <f t="shared" si="0"/>
        <v>0</v>
      </c>
    </row>
    <row r="56" spans="2:44">
      <c r="B56" s="394" t="s">
        <v>422</v>
      </c>
      <c r="C56" s="395"/>
      <c r="D56" s="395"/>
      <c r="E56" s="395"/>
      <c r="F56" s="395"/>
      <c r="G56" s="395"/>
      <c r="H56" s="395"/>
      <c r="I56" s="395"/>
      <c r="J56" s="395"/>
      <c r="K56" s="395"/>
      <c r="L56" s="395"/>
      <c r="M56" s="395"/>
      <c r="N56" s="395"/>
      <c r="O56" s="396" t="s">
        <v>422</v>
      </c>
      <c r="P56" s="397"/>
      <c r="Q56" s="397"/>
      <c r="R56" s="397"/>
      <c r="S56" s="397"/>
      <c r="T56" s="397"/>
      <c r="U56" s="397"/>
      <c r="V56" s="397"/>
      <c r="W56" s="397"/>
      <c r="X56" s="397"/>
      <c r="Y56" s="397"/>
      <c r="Z56" s="397"/>
      <c r="AA56" s="398"/>
      <c r="AB56" s="396" t="s">
        <v>422</v>
      </c>
      <c r="AC56" s="397"/>
      <c r="AD56" s="397"/>
      <c r="AE56" s="397"/>
      <c r="AF56" s="397"/>
      <c r="AG56" s="397"/>
      <c r="AH56" s="397"/>
      <c r="AI56" s="397"/>
      <c r="AJ56" s="397"/>
      <c r="AK56" s="397"/>
      <c r="AL56" s="397"/>
      <c r="AM56" s="397"/>
      <c r="AN56" s="398"/>
      <c r="AO56" s="395"/>
      <c r="AP56" s="395"/>
      <c r="AQ56" s="395"/>
      <c r="AR56" s="300">
        <v>0</v>
      </c>
    </row>
    <row r="57" spans="2:44">
      <c r="B57" s="286"/>
      <c r="C57" s="289"/>
      <c r="D57" s="289"/>
      <c r="E57" s="289"/>
      <c r="F57" s="289"/>
      <c r="G57" s="289"/>
      <c r="H57" s="289"/>
      <c r="I57" s="289"/>
      <c r="J57" s="289"/>
      <c r="K57" s="289"/>
      <c r="L57" s="289"/>
      <c r="M57" s="289"/>
      <c r="N57" s="290"/>
      <c r="O57" s="282">
        <v>0</v>
      </c>
      <c r="P57" s="283"/>
      <c r="Q57" s="280"/>
      <c r="R57" s="280"/>
      <c r="S57" s="280"/>
      <c r="T57" s="280"/>
      <c r="U57" s="280"/>
      <c r="V57" s="280"/>
      <c r="W57" s="280"/>
      <c r="X57" s="280"/>
      <c r="Y57" s="280"/>
      <c r="Z57" s="280"/>
      <c r="AA57" s="280"/>
      <c r="AB57" s="282">
        <v>0</v>
      </c>
      <c r="AC57" s="280"/>
      <c r="AD57" s="280"/>
      <c r="AE57" s="280"/>
      <c r="AF57" s="280"/>
      <c r="AG57" s="280"/>
      <c r="AH57" s="280"/>
      <c r="AI57" s="280"/>
      <c r="AJ57" s="280"/>
      <c r="AK57" s="280"/>
      <c r="AL57" s="280"/>
      <c r="AM57" s="280"/>
      <c r="AN57" s="280"/>
      <c r="AO57" s="280"/>
      <c r="AP57" s="280"/>
      <c r="AQ57" s="280"/>
      <c r="AR57" s="301">
        <f t="shared" si="0"/>
        <v>0</v>
      </c>
    </row>
    <row r="58" spans="2:44">
      <c r="B58" s="286"/>
      <c r="C58" s="289"/>
      <c r="D58" s="289"/>
      <c r="E58" s="289"/>
      <c r="F58" s="289"/>
      <c r="G58" s="289"/>
      <c r="H58" s="289"/>
      <c r="I58" s="289"/>
      <c r="J58" s="289"/>
      <c r="K58" s="289"/>
      <c r="L58" s="289"/>
      <c r="M58" s="289"/>
      <c r="N58" s="290"/>
      <c r="O58" s="282">
        <v>0</v>
      </c>
      <c r="P58" s="291"/>
      <c r="Q58" s="289"/>
      <c r="R58" s="289"/>
      <c r="S58" s="289"/>
      <c r="T58" s="289"/>
      <c r="U58" s="289"/>
      <c r="V58" s="289"/>
      <c r="W58" s="289"/>
      <c r="X58" s="289"/>
      <c r="Y58" s="289"/>
      <c r="Z58" s="289"/>
      <c r="AA58" s="289"/>
      <c r="AB58" s="282">
        <v>0</v>
      </c>
      <c r="AC58" s="289"/>
      <c r="AD58" s="289"/>
      <c r="AE58" s="289"/>
      <c r="AF58" s="289"/>
      <c r="AG58" s="289"/>
      <c r="AH58" s="289"/>
      <c r="AI58" s="289"/>
      <c r="AJ58" s="289"/>
      <c r="AK58" s="289"/>
      <c r="AL58" s="289"/>
      <c r="AM58" s="289"/>
      <c r="AN58" s="289"/>
      <c r="AO58" s="289"/>
      <c r="AP58" s="289"/>
      <c r="AQ58" s="289"/>
      <c r="AR58" s="301">
        <f t="shared" si="0"/>
        <v>0</v>
      </c>
    </row>
    <row r="59" spans="2:44">
      <c r="B59" s="286"/>
      <c r="C59" s="289"/>
      <c r="D59" s="289"/>
      <c r="E59" s="289"/>
      <c r="F59" s="289"/>
      <c r="G59" s="289"/>
      <c r="H59" s="289"/>
      <c r="I59" s="289"/>
      <c r="J59" s="289"/>
      <c r="K59" s="289"/>
      <c r="L59" s="289"/>
      <c r="M59" s="289"/>
      <c r="N59" s="290"/>
      <c r="O59" s="282">
        <v>0</v>
      </c>
      <c r="P59" s="291"/>
      <c r="Q59" s="289"/>
      <c r="R59" s="289"/>
      <c r="S59" s="289"/>
      <c r="T59" s="289"/>
      <c r="U59" s="289"/>
      <c r="V59" s="289"/>
      <c r="W59" s="289"/>
      <c r="X59" s="289"/>
      <c r="Y59" s="289"/>
      <c r="Z59" s="289"/>
      <c r="AA59" s="289"/>
      <c r="AB59" s="282">
        <v>0</v>
      </c>
      <c r="AC59" s="289"/>
      <c r="AD59" s="289"/>
      <c r="AE59" s="289"/>
      <c r="AF59" s="289"/>
      <c r="AG59" s="289"/>
      <c r="AH59" s="289"/>
      <c r="AI59" s="289"/>
      <c r="AJ59" s="289"/>
      <c r="AK59" s="289"/>
      <c r="AL59" s="289"/>
      <c r="AM59" s="289"/>
      <c r="AN59" s="289"/>
      <c r="AO59" s="289"/>
      <c r="AP59" s="289"/>
      <c r="AQ59" s="289"/>
      <c r="AR59" s="301">
        <f t="shared" si="0"/>
        <v>0</v>
      </c>
    </row>
    <row r="60" spans="2:44">
      <c r="B60" s="286"/>
      <c r="C60" s="289"/>
      <c r="D60" s="289"/>
      <c r="E60" s="289"/>
      <c r="F60" s="289"/>
      <c r="G60" s="289"/>
      <c r="H60" s="289"/>
      <c r="I60" s="289"/>
      <c r="J60" s="289"/>
      <c r="K60" s="289"/>
      <c r="L60" s="289"/>
      <c r="M60" s="289"/>
      <c r="N60" s="290"/>
      <c r="O60" s="282">
        <v>0</v>
      </c>
      <c r="P60" s="291"/>
      <c r="Q60" s="289"/>
      <c r="R60" s="289"/>
      <c r="S60" s="289"/>
      <c r="T60" s="289"/>
      <c r="U60" s="289"/>
      <c r="V60" s="289"/>
      <c r="W60" s="289"/>
      <c r="X60" s="289"/>
      <c r="Y60" s="289"/>
      <c r="Z60" s="289"/>
      <c r="AA60" s="289"/>
      <c r="AB60" s="282">
        <v>0</v>
      </c>
      <c r="AC60" s="289"/>
      <c r="AD60" s="289"/>
      <c r="AE60" s="289"/>
      <c r="AF60" s="289"/>
      <c r="AG60" s="289"/>
      <c r="AH60" s="289"/>
      <c r="AI60" s="289"/>
      <c r="AJ60" s="289"/>
      <c r="AK60" s="289"/>
      <c r="AL60" s="289"/>
      <c r="AM60" s="289"/>
      <c r="AN60" s="289"/>
      <c r="AO60" s="289"/>
      <c r="AP60" s="289"/>
      <c r="AQ60" s="289"/>
      <c r="AR60" s="301">
        <f t="shared" si="0"/>
        <v>0</v>
      </c>
    </row>
    <row r="61" spans="2:44">
      <c r="B61" s="286"/>
      <c r="C61" s="289"/>
      <c r="D61" s="289"/>
      <c r="E61" s="289"/>
      <c r="F61" s="289"/>
      <c r="G61" s="289"/>
      <c r="H61" s="289"/>
      <c r="I61" s="289"/>
      <c r="J61" s="289"/>
      <c r="K61" s="289"/>
      <c r="L61" s="289"/>
      <c r="M61" s="289"/>
      <c r="N61" s="290"/>
      <c r="O61" s="282">
        <v>0</v>
      </c>
      <c r="P61" s="291"/>
      <c r="Q61" s="289"/>
      <c r="R61" s="289"/>
      <c r="S61" s="289"/>
      <c r="T61" s="289"/>
      <c r="U61" s="289"/>
      <c r="V61" s="289"/>
      <c r="W61" s="289"/>
      <c r="X61" s="289"/>
      <c r="Y61" s="289"/>
      <c r="Z61" s="289"/>
      <c r="AA61" s="289"/>
      <c r="AB61" s="282">
        <v>0</v>
      </c>
      <c r="AC61" s="289"/>
      <c r="AD61" s="289"/>
      <c r="AE61" s="289"/>
      <c r="AF61" s="289"/>
      <c r="AG61" s="289"/>
      <c r="AH61" s="289"/>
      <c r="AI61" s="289"/>
      <c r="AJ61" s="289"/>
      <c r="AK61" s="289"/>
      <c r="AL61" s="289"/>
      <c r="AM61" s="289"/>
      <c r="AN61" s="289"/>
      <c r="AO61" s="289"/>
      <c r="AP61" s="289"/>
      <c r="AQ61" s="289"/>
      <c r="AR61" s="301">
        <f t="shared" si="0"/>
        <v>0</v>
      </c>
    </row>
    <row r="62" spans="2:44">
      <c r="B62" s="286"/>
      <c r="C62" s="289"/>
      <c r="D62" s="289"/>
      <c r="E62" s="289"/>
      <c r="F62" s="289"/>
      <c r="G62" s="289"/>
      <c r="H62" s="289"/>
      <c r="I62" s="289"/>
      <c r="J62" s="289"/>
      <c r="K62" s="289"/>
      <c r="L62" s="289"/>
      <c r="M62" s="289"/>
      <c r="N62" s="290"/>
      <c r="O62" s="282">
        <v>0</v>
      </c>
      <c r="P62" s="291"/>
      <c r="Q62" s="289"/>
      <c r="R62" s="289"/>
      <c r="S62" s="289"/>
      <c r="T62" s="289"/>
      <c r="U62" s="289"/>
      <c r="V62" s="289"/>
      <c r="W62" s="289"/>
      <c r="X62" s="289"/>
      <c r="Y62" s="289"/>
      <c r="Z62" s="289"/>
      <c r="AA62" s="289"/>
      <c r="AB62" s="282">
        <v>0</v>
      </c>
      <c r="AC62" s="289"/>
      <c r="AD62" s="289"/>
      <c r="AE62" s="289"/>
      <c r="AF62" s="289"/>
      <c r="AG62" s="289"/>
      <c r="AH62" s="289"/>
      <c r="AI62" s="289"/>
      <c r="AJ62" s="289"/>
      <c r="AK62" s="289"/>
      <c r="AL62" s="289"/>
      <c r="AM62" s="289"/>
      <c r="AN62" s="289"/>
      <c r="AO62" s="289"/>
      <c r="AP62" s="289"/>
      <c r="AQ62" s="289"/>
      <c r="AR62" s="301">
        <f t="shared" si="0"/>
        <v>0</v>
      </c>
    </row>
    <row r="63" spans="2:44">
      <c r="B63" s="286"/>
      <c r="C63" s="289"/>
      <c r="D63" s="289"/>
      <c r="E63" s="289"/>
      <c r="F63" s="289"/>
      <c r="G63" s="289"/>
      <c r="H63" s="289"/>
      <c r="I63" s="289"/>
      <c r="J63" s="289"/>
      <c r="K63" s="289"/>
      <c r="L63" s="289"/>
      <c r="M63" s="289"/>
      <c r="N63" s="290"/>
      <c r="O63" s="282">
        <v>0</v>
      </c>
      <c r="P63" s="291"/>
      <c r="Q63" s="289"/>
      <c r="R63" s="289"/>
      <c r="S63" s="289"/>
      <c r="T63" s="289"/>
      <c r="U63" s="289"/>
      <c r="V63" s="289"/>
      <c r="W63" s="289"/>
      <c r="X63" s="289"/>
      <c r="Y63" s="289"/>
      <c r="Z63" s="289"/>
      <c r="AA63" s="289"/>
      <c r="AB63" s="282">
        <v>0</v>
      </c>
      <c r="AC63" s="289"/>
      <c r="AD63" s="289"/>
      <c r="AE63" s="289"/>
      <c r="AF63" s="289"/>
      <c r="AG63" s="289"/>
      <c r="AH63" s="289"/>
      <c r="AI63" s="289"/>
      <c r="AJ63" s="289"/>
      <c r="AK63" s="289"/>
      <c r="AL63" s="289"/>
      <c r="AM63" s="289"/>
      <c r="AN63" s="289"/>
      <c r="AO63" s="289"/>
      <c r="AP63" s="289"/>
      <c r="AQ63" s="289"/>
      <c r="AR63" s="301">
        <f t="shared" si="0"/>
        <v>0</v>
      </c>
    </row>
    <row r="64" spans="2:44">
      <c r="B64" s="286"/>
      <c r="C64" s="289"/>
      <c r="D64" s="289"/>
      <c r="E64" s="289"/>
      <c r="F64" s="289"/>
      <c r="G64" s="289"/>
      <c r="H64" s="289"/>
      <c r="I64" s="289"/>
      <c r="J64" s="289"/>
      <c r="K64" s="289"/>
      <c r="L64" s="289"/>
      <c r="M64" s="289"/>
      <c r="N64" s="290"/>
      <c r="O64" s="282">
        <v>0</v>
      </c>
      <c r="P64" s="291"/>
      <c r="Q64" s="289"/>
      <c r="R64" s="289"/>
      <c r="S64" s="289"/>
      <c r="T64" s="289"/>
      <c r="U64" s="289"/>
      <c r="V64" s="289"/>
      <c r="W64" s="289"/>
      <c r="X64" s="289"/>
      <c r="Y64" s="289"/>
      <c r="Z64" s="289"/>
      <c r="AA64" s="289"/>
      <c r="AB64" s="282">
        <v>0</v>
      </c>
      <c r="AC64" s="289"/>
      <c r="AD64" s="289"/>
      <c r="AE64" s="289"/>
      <c r="AF64" s="289"/>
      <c r="AG64" s="289"/>
      <c r="AH64" s="289"/>
      <c r="AI64" s="289"/>
      <c r="AJ64" s="289"/>
      <c r="AK64" s="289"/>
      <c r="AL64" s="289"/>
      <c r="AM64" s="289"/>
      <c r="AN64" s="289"/>
      <c r="AO64" s="289"/>
      <c r="AP64" s="289"/>
      <c r="AQ64" s="289"/>
      <c r="AR64" s="301">
        <f t="shared" si="0"/>
        <v>0</v>
      </c>
    </row>
    <row r="65" spans="2:44">
      <c r="B65" s="302"/>
      <c r="C65" s="303"/>
      <c r="D65" s="303"/>
      <c r="E65" s="303"/>
      <c r="F65" s="303"/>
      <c r="G65" s="303"/>
      <c r="H65" s="303"/>
      <c r="I65" s="303"/>
      <c r="J65" s="303"/>
      <c r="K65" s="303"/>
      <c r="L65" s="303"/>
      <c r="M65" s="303"/>
      <c r="N65" s="304"/>
      <c r="O65" s="305">
        <v>0</v>
      </c>
      <c r="P65" s="306"/>
      <c r="Q65" s="303"/>
      <c r="R65" s="303"/>
      <c r="S65" s="303"/>
      <c r="T65" s="303"/>
      <c r="U65" s="303"/>
      <c r="V65" s="303"/>
      <c r="W65" s="303"/>
      <c r="X65" s="303"/>
      <c r="Y65" s="303"/>
      <c r="Z65" s="303"/>
      <c r="AA65" s="303"/>
      <c r="AB65" s="305">
        <v>0</v>
      </c>
      <c r="AC65" s="303"/>
      <c r="AD65" s="303"/>
      <c r="AE65" s="303"/>
      <c r="AF65" s="303"/>
      <c r="AG65" s="303"/>
      <c r="AH65" s="303"/>
      <c r="AI65" s="303"/>
      <c r="AJ65" s="303"/>
      <c r="AK65" s="303"/>
      <c r="AL65" s="303"/>
      <c r="AM65" s="303"/>
      <c r="AN65" s="303"/>
      <c r="AO65" s="303"/>
      <c r="AP65" s="303"/>
      <c r="AQ65" s="303"/>
      <c r="AR65" s="301">
        <f t="shared" si="0"/>
        <v>0</v>
      </c>
    </row>
    <row r="66" spans="2:44" ht="15.75" thickBot="1">
      <c r="B66" s="307" t="s">
        <v>423</v>
      </c>
      <c r="C66" s="308">
        <v>0</v>
      </c>
      <c r="D66" s="308">
        <v>0</v>
      </c>
      <c r="E66" s="308">
        <v>0</v>
      </c>
      <c r="F66" s="308">
        <v>0</v>
      </c>
      <c r="G66" s="308">
        <v>0</v>
      </c>
      <c r="H66" s="308">
        <v>0</v>
      </c>
      <c r="I66" s="308">
        <v>0</v>
      </c>
      <c r="J66" s="308">
        <v>0</v>
      </c>
      <c r="K66" s="308">
        <v>0</v>
      </c>
      <c r="L66" s="308">
        <v>0</v>
      </c>
      <c r="M66" s="308">
        <v>0</v>
      </c>
      <c r="N66" s="309">
        <v>0</v>
      </c>
      <c r="O66" s="310" t="s">
        <v>423</v>
      </c>
      <c r="P66" s="308">
        <v>0</v>
      </c>
      <c r="Q66" s="308">
        <v>0</v>
      </c>
      <c r="R66" s="308">
        <v>0</v>
      </c>
      <c r="S66" s="308">
        <v>0</v>
      </c>
      <c r="T66" s="308">
        <v>0</v>
      </c>
      <c r="U66" s="308">
        <v>0</v>
      </c>
      <c r="V66" s="308">
        <v>0</v>
      </c>
      <c r="W66" s="308">
        <v>0</v>
      </c>
      <c r="X66" s="308">
        <v>0</v>
      </c>
      <c r="Y66" s="308">
        <v>0</v>
      </c>
      <c r="Z66" s="308">
        <v>0</v>
      </c>
      <c r="AA66" s="309">
        <v>0</v>
      </c>
      <c r="AB66" s="310" t="s">
        <v>423</v>
      </c>
      <c r="AC66" s="308">
        <v>0</v>
      </c>
      <c r="AD66" s="308">
        <v>0</v>
      </c>
      <c r="AE66" s="308">
        <v>0</v>
      </c>
      <c r="AF66" s="308">
        <v>0</v>
      </c>
      <c r="AG66" s="308">
        <v>0</v>
      </c>
      <c r="AH66" s="308">
        <v>0</v>
      </c>
      <c r="AI66" s="308">
        <v>0</v>
      </c>
      <c r="AJ66" s="308">
        <v>0</v>
      </c>
      <c r="AK66" s="308">
        <v>0</v>
      </c>
      <c r="AL66" s="308">
        <v>0</v>
      </c>
      <c r="AM66" s="308">
        <v>0</v>
      </c>
      <c r="AN66" s="309">
        <v>0</v>
      </c>
      <c r="AO66" s="308">
        <v>0</v>
      </c>
      <c r="AP66" s="308">
        <v>0</v>
      </c>
      <c r="AQ66" s="308">
        <v>0</v>
      </c>
      <c r="AR66" s="311">
        <v>0</v>
      </c>
    </row>
    <row r="67" spans="2:44"/>
    <row r="68" spans="2:44"/>
  </sheetData>
  <mergeCells count="30">
    <mergeCell ref="B2:AR2"/>
    <mergeCell ref="B3:N3"/>
    <mergeCell ref="P3:AA3"/>
    <mergeCell ref="C4:N4"/>
    <mergeCell ref="O4:AA4"/>
    <mergeCell ref="AB4:AN4"/>
    <mergeCell ref="AO4:AQ4"/>
    <mergeCell ref="B6:N6"/>
    <mergeCell ref="O6:AA6"/>
    <mergeCell ref="AO6:AQ6"/>
    <mergeCell ref="B16:N16"/>
    <mergeCell ref="O16:AA16"/>
    <mergeCell ref="AB16:AN16"/>
    <mergeCell ref="AO16:AQ16"/>
    <mergeCell ref="B26:N26"/>
    <mergeCell ref="O26:AA26"/>
    <mergeCell ref="AB26:AN26"/>
    <mergeCell ref="AO26:AQ26"/>
    <mergeCell ref="B36:N36"/>
    <mergeCell ref="O36:AA36"/>
    <mergeCell ref="AB36:AN36"/>
    <mergeCell ref="AO36:AQ36"/>
    <mergeCell ref="B46:N46"/>
    <mergeCell ref="O46:AA46"/>
    <mergeCell ref="AB46:AN46"/>
    <mergeCell ref="AO46:AQ46"/>
    <mergeCell ref="B56:N56"/>
    <mergeCell ref="O56:AA56"/>
    <mergeCell ref="AB56:AN56"/>
    <mergeCell ref="AO56:AQ56"/>
  </mergeCells>
  <printOptions horizontalCentered="1"/>
  <pageMargins left="0.25" right="0.25" top="0.75" bottom="0.25" header="0.3" footer="0.3"/>
  <pageSetup scale="30" fitToHeight="0" orientation="landscape" r:id="rId1"/>
  <headerFooter scaleWithDoc="0">
    <oddHeader>&amp;C&amp;"-,Bold"City of New Braunfels - ERP RFP 23-006
&amp;"-,Italic"&amp;10Pricing Forms -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539B"/>
    <pageSetUpPr fitToPage="1"/>
  </sheetPr>
  <dimension ref="A1:F39"/>
  <sheetViews>
    <sheetView showGridLines="0" zoomScale="115" zoomScaleNormal="115" workbookViewId="0">
      <pane ySplit="4" topLeftCell="A5" activePane="bottomLeft" state="frozen"/>
      <selection pane="bottomLeft" activeCell="C3" sqref="C3:E3"/>
      <selection activeCell="B36" sqref="B36:I36"/>
    </sheetView>
  </sheetViews>
  <sheetFormatPr defaultColWidth="0" defaultRowHeight="15" zeroHeight="1"/>
  <cols>
    <col min="1" max="1" width="3.7109375" style="141" customWidth="1"/>
    <col min="2" max="2" width="65.140625" style="1" customWidth="1"/>
    <col min="3" max="4" width="13.7109375" style="1" customWidth="1"/>
    <col min="5" max="5" width="65.7109375" style="1" customWidth="1"/>
    <col min="6" max="6" width="3.7109375" style="141" customWidth="1"/>
    <col min="7" max="16384" width="9.140625" style="1" hidden="1"/>
  </cols>
  <sheetData>
    <row r="1" spans="1:6" s="143" customFormat="1" ht="15.75" thickBot="1">
      <c r="A1" s="142"/>
      <c r="F1" s="144"/>
    </row>
    <row r="2" spans="1:6" ht="20.100000000000001" customHeight="1">
      <c r="B2" s="338" t="str">
        <f>'Vendor Checklist'!D6</f>
        <v>Vendor Name</v>
      </c>
      <c r="C2" s="339"/>
      <c r="D2" s="339"/>
      <c r="E2" s="340"/>
    </row>
    <row r="3" spans="1:6" ht="30" customHeight="1">
      <c r="B3" s="43" t="s">
        <v>28</v>
      </c>
      <c r="C3" s="341" t="str">
        <f>"No data entry is required in the " &amp; B3 &amp;".  Comments are optional for each Cost Category."</f>
        <v>No data entry is required in the Proposal Summary.  Comments are optional for each Cost Category.</v>
      </c>
      <c r="D3" s="342"/>
      <c r="E3" s="343"/>
    </row>
    <row r="4" spans="1:6" ht="30">
      <c r="B4" s="5" t="s">
        <v>29</v>
      </c>
      <c r="C4" s="6" t="s">
        <v>30</v>
      </c>
      <c r="D4" s="6" t="s">
        <v>31</v>
      </c>
      <c r="E4" s="10" t="s">
        <v>32</v>
      </c>
    </row>
    <row r="5" spans="1:6" ht="15" customHeight="1">
      <c r="B5" s="128" t="s">
        <v>33</v>
      </c>
      <c r="C5" s="93"/>
      <c r="D5" s="93"/>
      <c r="E5" s="129"/>
    </row>
    <row r="6" spans="1:6" ht="15" customHeight="1">
      <c r="B6" s="44" t="str">
        <f>'Application Software'!$B$3</f>
        <v>Software</v>
      </c>
      <c r="C6" s="45">
        <f>'Application Software'!C31</f>
        <v>0</v>
      </c>
      <c r="D6" s="45">
        <f>'Application Software'!D31</f>
        <v>0</v>
      </c>
      <c r="E6" s="189"/>
    </row>
    <row r="7" spans="1:6">
      <c r="B7" s="44" t="str">
        <f>'Ancillary Hardware'!B3:G3</f>
        <v>Ancillary Hardware</v>
      </c>
      <c r="C7" s="45">
        <f>'Ancillary Hardware'!E13</f>
        <v>0</v>
      </c>
      <c r="D7" s="45">
        <f>'Ancillary Hardware'!F13</f>
        <v>0</v>
      </c>
      <c r="E7" s="189"/>
    </row>
    <row r="8" spans="1:6">
      <c r="B8" s="44" t="str">
        <f>'Implementation Services'!$B$3</f>
        <v>Implementation Services</v>
      </c>
      <c r="C8" s="45">
        <f>'Implementation Services'!$E$31</f>
        <v>0</v>
      </c>
      <c r="D8" s="45" t="s">
        <v>34</v>
      </c>
      <c r="E8" s="189"/>
    </row>
    <row r="9" spans="1:6">
      <c r="B9" s="44" t="s">
        <v>35</v>
      </c>
      <c r="C9" s="45">
        <f ca="1">Training!$F$31</f>
        <v>0</v>
      </c>
      <c r="D9" s="45">
        <f ca="1">Training!$G$31</f>
        <v>0</v>
      </c>
      <c r="E9" s="189"/>
    </row>
    <row r="10" spans="1:6">
      <c r="B10" s="44" t="str">
        <f>'Data Conversion Services'!$B$3</f>
        <v>Data Conversion Services</v>
      </c>
      <c r="C10" s="45">
        <f>'Data Conversion Services'!H31</f>
        <v>0</v>
      </c>
      <c r="D10" s="45" t="s">
        <v>34</v>
      </c>
      <c r="E10" s="189"/>
    </row>
    <row r="11" spans="1:6">
      <c r="B11" s="44" t="str">
        <f>Interfaces!$B$3</f>
        <v>Interfaces</v>
      </c>
      <c r="C11" s="45">
        <f ca="1">Interfaces!$I$21</f>
        <v>0</v>
      </c>
      <c r="D11" s="45">
        <f ca="1">Interfaces!$J$21</f>
        <v>0</v>
      </c>
      <c r="E11" s="189"/>
    </row>
    <row r="12" spans="1:6">
      <c r="B12" s="44" t="str">
        <f>Modifications!$B$3</f>
        <v>Modifications</v>
      </c>
      <c r="C12" s="45">
        <f>Modifications!$G$26</f>
        <v>0</v>
      </c>
      <c r="D12" s="45">
        <f>Modifications!$H$26</f>
        <v>0</v>
      </c>
      <c r="E12" s="189"/>
    </row>
    <row r="13" spans="1:6">
      <c r="B13" s="44" t="str">
        <f>'Other Implementation Services'!B3:G3</f>
        <v>Other Implementation Services</v>
      </c>
      <c r="C13" s="45">
        <f ca="1">'Other Implementation Services'!E21</f>
        <v>0</v>
      </c>
      <c r="D13" s="45">
        <f ca="1">'Other Implementation Services'!F21</f>
        <v>0</v>
      </c>
      <c r="E13" s="189"/>
    </row>
    <row r="14" spans="1:6">
      <c r="B14" s="44" t="s">
        <v>36</v>
      </c>
      <c r="C14" s="45">
        <f>'Managed Services'!E185</f>
        <v>0</v>
      </c>
      <c r="D14" s="45">
        <f>'Managed Services'!F185</f>
        <v>0</v>
      </c>
      <c r="E14" s="189"/>
    </row>
    <row r="15" spans="1:6">
      <c r="B15" s="44" t="str">
        <f>'Vendor Checklist'!$B$27</f>
        <v>Travel &amp; Lodging Costs</v>
      </c>
      <c r="C15" s="45">
        <f>'Vendor Checklist'!D27</f>
        <v>0</v>
      </c>
      <c r="D15" s="45" t="s">
        <v>34</v>
      </c>
      <c r="E15" s="189"/>
    </row>
    <row r="16" spans="1:6">
      <c r="B16" s="44" t="s">
        <v>37</v>
      </c>
      <c r="C16" s="45">
        <f>'Vendor Checklist'!D28</f>
        <v>0</v>
      </c>
      <c r="D16" s="45">
        <f>'Vendor Checklist'!D29</f>
        <v>0</v>
      </c>
      <c r="E16" s="189"/>
    </row>
    <row r="17" spans="2:5">
      <c r="B17" s="46" t="s">
        <v>38</v>
      </c>
      <c r="C17" s="47">
        <f>-'Vendor Checklist'!D30</f>
        <v>0</v>
      </c>
      <c r="D17" s="47">
        <f>-'Vendor Checklist'!D31</f>
        <v>0</v>
      </c>
      <c r="E17" s="189"/>
    </row>
    <row r="18" spans="2:5">
      <c r="B18" s="128" t="str">
        <f>"Subtotal - " &amp; LEFT(B5,14)&amp;" Components"</f>
        <v>Subtotal - Core Components</v>
      </c>
      <c r="C18" s="137">
        <f ca="1">SUM(OFFSET(C5,1,0):OFFSET(C18,-1,0))</f>
        <v>0</v>
      </c>
      <c r="D18" s="137">
        <f ca="1">SUM(OFFSET(D5,1,0):OFFSET(D18,-1,0))</f>
        <v>0</v>
      </c>
      <c r="E18" s="138"/>
    </row>
    <row r="19" spans="2:5">
      <c r="B19" s="123" t="s">
        <v>39</v>
      </c>
      <c r="C19" s="124"/>
      <c r="D19" s="124"/>
      <c r="E19" s="125"/>
    </row>
    <row r="20" spans="2:5">
      <c r="B20" s="44" t="str">
        <f t="shared" ref="B20:B27" si="0">B6</f>
        <v>Software</v>
      </c>
      <c r="C20" s="45">
        <f>'Application Software'!C48</f>
        <v>0</v>
      </c>
      <c r="D20" s="45">
        <f>'Application Software'!D48</f>
        <v>0</v>
      </c>
      <c r="E20" s="189"/>
    </row>
    <row r="21" spans="2:5">
      <c r="B21" s="44" t="str">
        <f t="shared" si="0"/>
        <v>Ancillary Hardware</v>
      </c>
      <c r="C21" s="45">
        <f>'Ancillary Hardware'!E22</f>
        <v>0</v>
      </c>
      <c r="D21" s="45">
        <f>'Ancillary Hardware'!F22</f>
        <v>0</v>
      </c>
      <c r="E21" s="189"/>
    </row>
    <row r="22" spans="2:5">
      <c r="B22" s="44" t="str">
        <f t="shared" si="0"/>
        <v>Implementation Services</v>
      </c>
      <c r="C22" s="45">
        <f>'Implementation Services'!E48</f>
        <v>0</v>
      </c>
      <c r="D22" s="45" t="s">
        <v>34</v>
      </c>
      <c r="E22" s="189"/>
    </row>
    <row r="23" spans="2:5">
      <c r="B23" s="44" t="str">
        <f t="shared" si="0"/>
        <v>Training Services</v>
      </c>
      <c r="C23" s="45">
        <f ca="1">Training!F48</f>
        <v>0</v>
      </c>
      <c r="D23" s="45">
        <f ca="1">Training!G48</f>
        <v>0</v>
      </c>
      <c r="E23" s="189"/>
    </row>
    <row r="24" spans="2:5">
      <c r="B24" s="44" t="str">
        <f t="shared" si="0"/>
        <v>Data Conversion Services</v>
      </c>
      <c r="C24" s="45">
        <f>'Data Conversion Services'!H43</f>
        <v>0</v>
      </c>
      <c r="D24" s="45" t="s">
        <v>34</v>
      </c>
      <c r="E24" s="189"/>
    </row>
    <row r="25" spans="2:5">
      <c r="B25" s="44" t="str">
        <f t="shared" si="0"/>
        <v>Interfaces</v>
      </c>
      <c r="C25" s="45">
        <f ca="1">Interfaces!I38</f>
        <v>0</v>
      </c>
      <c r="D25" s="45">
        <f ca="1">Interfaces!J38</f>
        <v>0</v>
      </c>
      <c r="E25" s="189"/>
    </row>
    <row r="26" spans="2:5">
      <c r="B26" s="44" t="str">
        <f t="shared" si="0"/>
        <v>Modifications</v>
      </c>
      <c r="C26" s="45">
        <f>Modifications!G48</f>
        <v>0</v>
      </c>
      <c r="D26" s="45">
        <f>Modifications!H48</f>
        <v>0</v>
      </c>
      <c r="E26" s="189"/>
    </row>
    <row r="27" spans="2:5">
      <c r="B27" s="44" t="str">
        <f t="shared" si="0"/>
        <v>Other Implementation Services</v>
      </c>
      <c r="C27" s="45">
        <f ca="1">'Other Implementation Services'!E38</f>
        <v>0</v>
      </c>
      <c r="D27" s="45">
        <f ca="1">'Other Implementation Services'!F38</f>
        <v>0</v>
      </c>
      <c r="E27" s="189"/>
    </row>
    <row r="28" spans="2:5">
      <c r="B28" s="44" t="s">
        <v>36</v>
      </c>
      <c r="C28" s="45">
        <f>'Managed Services'!G185</f>
        <v>0</v>
      </c>
      <c r="D28" s="45">
        <f>'Managed Services'!H185</f>
        <v>0</v>
      </c>
      <c r="E28" s="189"/>
    </row>
    <row r="29" spans="2:5">
      <c r="B29" s="44" t="str">
        <f t="shared" ref="B29:B30" si="1">B15</f>
        <v>Travel &amp; Lodging Costs</v>
      </c>
      <c r="C29" s="45">
        <f>'Vendor Checklist'!D33</f>
        <v>0</v>
      </c>
      <c r="D29" s="45" t="s">
        <v>34</v>
      </c>
      <c r="E29" s="189"/>
    </row>
    <row r="30" spans="2:5">
      <c r="B30" s="44" t="str">
        <f t="shared" si="1"/>
        <v>State and City Sales Tax (FOB)</v>
      </c>
      <c r="C30" s="45">
        <f>'Vendor Checklist'!D34</f>
        <v>0</v>
      </c>
      <c r="D30" s="45">
        <f>'Vendor Checklist'!D35</f>
        <v>0</v>
      </c>
      <c r="E30" s="189"/>
    </row>
    <row r="31" spans="2:5">
      <c r="B31" s="46" t="s">
        <v>38</v>
      </c>
      <c r="C31" s="47">
        <f>-'Vendor Checklist'!D36</f>
        <v>0</v>
      </c>
      <c r="D31" s="47">
        <f>-'Vendor Checklist'!D37</f>
        <v>0</v>
      </c>
      <c r="E31" s="189"/>
    </row>
    <row r="32" spans="2:5">
      <c r="B32" s="123" t="str">
        <f>"Subtotal - " &amp; LEFT(B19,14)&amp;" Components"</f>
        <v>Subtotal - Expanded Components</v>
      </c>
      <c r="C32" s="135">
        <f ca="1">SUM(OFFSET(C19,1,0):OFFSET(C32,-1,0))</f>
        <v>0</v>
      </c>
      <c r="D32" s="135">
        <f ca="1">SUM(OFFSET(D19,1,0):OFFSET(D32,-1,0))</f>
        <v>0</v>
      </c>
      <c r="E32" s="136"/>
    </row>
    <row r="33" spans="1:6" ht="15.75" thickBot="1">
      <c r="B33" s="3" t="s">
        <v>40</v>
      </c>
      <c r="C33" s="20">
        <f ca="1">C18+C32</f>
        <v>0</v>
      </c>
      <c r="D33" s="20">
        <f ca="1">D18+D32</f>
        <v>0</v>
      </c>
      <c r="E33" s="8"/>
    </row>
    <row r="34" spans="1:6" s="186" customFormat="1" ht="15.75" thickBot="1">
      <c r="A34" s="131"/>
      <c r="B34" s="183"/>
      <c r="C34" s="184"/>
      <c r="D34" s="184"/>
      <c r="E34" s="185"/>
      <c r="F34" s="131"/>
    </row>
    <row r="35" spans="1:6" ht="30">
      <c r="B35" s="244" t="s">
        <v>41</v>
      </c>
      <c r="C35" s="245" t="s">
        <v>30</v>
      </c>
      <c r="D35" s="245" t="s">
        <v>31</v>
      </c>
      <c r="E35" s="246" t="s">
        <v>32</v>
      </c>
    </row>
    <row r="36" spans="1:6">
      <c r="B36" s="128" t="str">
        <f>B5</f>
        <v>Core</v>
      </c>
      <c r="C36" s="45">
        <f ca="1">Optional!F21</f>
        <v>0</v>
      </c>
      <c r="D36" s="45">
        <f ca="1">Optional!G21</f>
        <v>0</v>
      </c>
      <c r="E36" s="189"/>
    </row>
    <row r="37" spans="1:6">
      <c r="B37" s="123" t="str">
        <f>B19</f>
        <v>Expanded</v>
      </c>
      <c r="C37" s="45">
        <f ca="1">Optional!F38</f>
        <v>0</v>
      </c>
      <c r="D37" s="45">
        <f ca="1">Optional!G38</f>
        <v>0</v>
      </c>
      <c r="E37" s="189"/>
    </row>
    <row r="38" spans="1:6" ht="15.75" thickBot="1">
      <c r="B38" s="3" t="s">
        <v>40</v>
      </c>
      <c r="C38" s="20">
        <f ca="1">SUM(C36:C37)</f>
        <v>0</v>
      </c>
      <c r="D38" s="20">
        <f ca="1">SUM(D36:D37)</f>
        <v>0</v>
      </c>
      <c r="E38" s="8"/>
    </row>
    <row r="39" spans="1:6" s="143" customFormat="1">
      <c r="A39" s="145"/>
      <c r="F39" s="146"/>
    </row>
  </sheetData>
  <sheetProtection formatCells="0" formatRows="0"/>
  <mergeCells count="2">
    <mergeCell ref="B2:E2"/>
    <mergeCell ref="C3:E3"/>
  </mergeCells>
  <printOptions horizontalCentered="1"/>
  <pageMargins left="0.25" right="0.25" top="0.75" bottom="0.25" header="0.3" footer="0.3"/>
  <pageSetup scale="84" fitToHeight="0" orientation="landscape" r:id="rId1"/>
  <headerFooter scaleWithDoc="0">
    <oddHeader>&amp;C&amp;"-,Bold"City of New Braunfels - ERP RFP 23-006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792" id="{4DDDB22B-ECB1-484A-9A2C-041E3D311085}">
            <xm:f>'Vendor Checklist'!$D$41='Vendor Checklist'!$AA$1</xm:f>
            <x14:dxf>
              <font>
                <color theme="0"/>
              </font>
            </x14:dxf>
          </x14:cfRule>
          <xm:sqref>C3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878AF-323F-46EB-A67F-D8F1B0E12C2B}">
  <sheetPr codeName="Sheet3">
    <tabColor theme="3"/>
    <pageSetUpPr fitToPage="1"/>
  </sheetPr>
  <dimension ref="A1:K44"/>
  <sheetViews>
    <sheetView showGridLines="0" zoomScale="115" zoomScaleNormal="115" workbookViewId="0">
      <pane ySplit="4" topLeftCell="A11" activePane="bottomLeft" state="frozen"/>
      <selection pane="bottomLeft" activeCell="C3" sqref="C3:E3"/>
      <selection activeCell="C3" sqref="C3:E3"/>
    </sheetView>
  </sheetViews>
  <sheetFormatPr defaultColWidth="0" defaultRowHeight="15" zeroHeight="1"/>
  <cols>
    <col min="1" max="1" width="3.7109375" style="148" customWidth="1"/>
    <col min="2" max="2" width="54.28515625" customWidth="1"/>
    <col min="3" max="3" width="19.28515625" customWidth="1"/>
    <col min="4" max="4" width="66.7109375" customWidth="1"/>
    <col min="5" max="5" width="3.7109375" style="148" customWidth="1"/>
    <col min="6" max="11" width="0" hidden="1" customWidth="1"/>
    <col min="12" max="16384" width="9.140625" hidden="1"/>
  </cols>
  <sheetData>
    <row r="1" spans="1:5" s="147" customFormat="1" ht="15.75" thickBot="1">
      <c r="A1" s="151"/>
      <c r="E1" s="152"/>
    </row>
    <row r="2" spans="1:5" s="1" customFormat="1" ht="20.100000000000001" customHeight="1">
      <c r="A2" s="141"/>
      <c r="B2" s="344" t="str">
        <f>'Vendor Checklist'!D6</f>
        <v>Vendor Name</v>
      </c>
      <c r="C2" s="345"/>
      <c r="D2" s="346"/>
      <c r="E2" s="141"/>
    </row>
    <row r="3" spans="1:5" s="1" customFormat="1" ht="46.5" customHeight="1">
      <c r="A3" s="141"/>
      <c r="B3" s="70" t="s">
        <v>42</v>
      </c>
      <c r="C3" s="347" t="str">
        <f>'Vendor Checklist'!C13</f>
        <v>Please complete the black cells with whether the module is proposed, optional, or not bid. Cells default to no bid--update as applicable.</v>
      </c>
      <c r="D3" s="348"/>
      <c r="E3" s="141"/>
    </row>
    <row r="4" spans="1:5" s="1" customFormat="1">
      <c r="A4" s="141"/>
      <c r="B4" s="71"/>
      <c r="C4" s="69" t="s">
        <v>43</v>
      </c>
      <c r="D4" s="72" t="str">
        <f>'Proposal Summary'!E4</f>
        <v>Comments</v>
      </c>
      <c r="E4" s="141"/>
    </row>
    <row r="5" spans="1:5" s="1" customFormat="1" ht="15" customHeight="1">
      <c r="A5" s="141"/>
      <c r="B5" s="349" t="str">
        <f>'Proposal Summary'!B5</f>
        <v>Core</v>
      </c>
      <c r="C5" s="350"/>
      <c r="D5" s="351"/>
      <c r="E5" s="141"/>
    </row>
    <row r="6" spans="1:5">
      <c r="B6" s="256" t="s">
        <v>44</v>
      </c>
      <c r="C6" s="77" t="s">
        <v>45</v>
      </c>
      <c r="D6" s="190"/>
    </row>
    <row r="7" spans="1:5">
      <c r="B7" s="256" t="s">
        <v>46</v>
      </c>
      <c r="C7" s="77" t="s">
        <v>45</v>
      </c>
      <c r="D7" s="190"/>
    </row>
    <row r="8" spans="1:5">
      <c r="B8" s="256" t="s">
        <v>47</v>
      </c>
      <c r="C8" s="77" t="s">
        <v>45</v>
      </c>
      <c r="D8" s="190"/>
    </row>
    <row r="9" spans="1:5">
      <c r="B9" s="256" t="s">
        <v>48</v>
      </c>
      <c r="C9" s="77" t="s">
        <v>45</v>
      </c>
      <c r="D9" s="190"/>
    </row>
    <row r="10" spans="1:5">
      <c r="B10" s="256" t="s">
        <v>49</v>
      </c>
      <c r="C10" s="77" t="s">
        <v>45</v>
      </c>
      <c r="D10" s="190"/>
    </row>
    <row r="11" spans="1:5">
      <c r="B11" s="256" t="s">
        <v>50</v>
      </c>
      <c r="C11" s="77" t="s">
        <v>45</v>
      </c>
      <c r="D11" s="190"/>
    </row>
    <row r="12" spans="1:5">
      <c r="B12" s="256" t="s">
        <v>51</v>
      </c>
      <c r="C12" s="77" t="s">
        <v>45</v>
      </c>
      <c r="D12" s="190"/>
    </row>
    <row r="13" spans="1:5">
      <c r="B13" s="256" t="s">
        <v>52</v>
      </c>
      <c r="C13" s="77" t="s">
        <v>45</v>
      </c>
      <c r="D13" s="190"/>
    </row>
    <row r="14" spans="1:5">
      <c r="B14" s="256" t="s">
        <v>53</v>
      </c>
      <c r="C14" s="77" t="s">
        <v>45</v>
      </c>
      <c r="D14" s="190"/>
    </row>
    <row r="15" spans="1:5">
      <c r="B15" s="256" t="s">
        <v>54</v>
      </c>
      <c r="C15" s="77" t="s">
        <v>45</v>
      </c>
      <c r="D15" s="190"/>
    </row>
    <row r="16" spans="1:5">
      <c r="B16" s="256" t="s">
        <v>55</v>
      </c>
      <c r="C16" s="77" t="s">
        <v>45</v>
      </c>
      <c r="D16" s="190"/>
    </row>
    <row r="17" spans="2:4">
      <c r="B17" s="256" t="s">
        <v>56</v>
      </c>
      <c r="C17" s="77" t="s">
        <v>45</v>
      </c>
      <c r="D17" s="190"/>
    </row>
    <row r="18" spans="2:4">
      <c r="B18" s="256" t="s">
        <v>57</v>
      </c>
      <c r="C18" s="77" t="s">
        <v>45</v>
      </c>
      <c r="D18" s="190"/>
    </row>
    <row r="19" spans="2:4">
      <c r="B19" s="256" t="s">
        <v>58</v>
      </c>
      <c r="C19" s="77" t="s">
        <v>45</v>
      </c>
      <c r="D19" s="190"/>
    </row>
    <row r="20" spans="2:4">
      <c r="B20" s="257" t="s">
        <v>59</v>
      </c>
      <c r="C20" s="77" t="s">
        <v>45</v>
      </c>
      <c r="D20" s="190"/>
    </row>
    <row r="21" spans="2:4">
      <c r="B21" s="257" t="s">
        <v>60</v>
      </c>
      <c r="C21" s="77" t="s">
        <v>45</v>
      </c>
      <c r="D21" s="190"/>
    </row>
    <row r="22" spans="2:4">
      <c r="B22" s="257" t="s">
        <v>61</v>
      </c>
      <c r="C22" s="77" t="s">
        <v>45</v>
      </c>
      <c r="D22" s="190"/>
    </row>
    <row r="23" spans="2:4">
      <c r="B23" s="257" t="s">
        <v>62</v>
      </c>
      <c r="C23" s="77" t="s">
        <v>45</v>
      </c>
      <c r="D23" s="190"/>
    </row>
    <row r="24" spans="2:4">
      <c r="B24" s="257" t="s">
        <v>63</v>
      </c>
      <c r="C24" s="77" t="s">
        <v>45</v>
      </c>
      <c r="D24" s="190"/>
    </row>
    <row r="25" spans="2:4">
      <c r="B25" s="257" t="s">
        <v>64</v>
      </c>
      <c r="C25" s="77" t="s">
        <v>45</v>
      </c>
      <c r="D25" s="190"/>
    </row>
    <row r="26" spans="2:4">
      <c r="B26" s="257" t="s">
        <v>65</v>
      </c>
      <c r="C26" s="77" t="s">
        <v>45</v>
      </c>
      <c r="D26" s="190"/>
    </row>
    <row r="27" spans="2:4">
      <c r="B27" s="257" t="s">
        <v>66</v>
      </c>
      <c r="C27" s="77" t="s">
        <v>45</v>
      </c>
      <c r="D27" s="190"/>
    </row>
    <row r="28" spans="2:4">
      <c r="B28" s="352" t="str">
        <f>'Proposal Summary'!B19</f>
        <v>Expanded</v>
      </c>
      <c r="C28" s="353"/>
      <c r="D28" s="354"/>
    </row>
    <row r="29" spans="2:4">
      <c r="B29" s="256" t="s">
        <v>67</v>
      </c>
      <c r="C29" s="77" t="s">
        <v>45</v>
      </c>
      <c r="D29" s="190"/>
    </row>
    <row r="30" spans="2:4">
      <c r="B30" s="256" t="s">
        <v>68</v>
      </c>
      <c r="C30" s="77" t="s">
        <v>45</v>
      </c>
      <c r="D30" s="190"/>
    </row>
    <row r="31" spans="2:4">
      <c r="B31" s="256" t="s">
        <v>69</v>
      </c>
      <c r="C31" s="77" t="s">
        <v>45</v>
      </c>
      <c r="D31" s="190"/>
    </row>
    <row r="32" spans="2:4">
      <c r="B32" s="256" t="s">
        <v>70</v>
      </c>
      <c r="C32" s="77" t="s">
        <v>45</v>
      </c>
      <c r="D32" s="190"/>
    </row>
    <row r="33" spans="1:5">
      <c r="B33" s="256" t="s">
        <v>71</v>
      </c>
      <c r="C33" s="77" t="s">
        <v>45</v>
      </c>
      <c r="D33" s="190"/>
    </row>
    <row r="34" spans="1:5" ht="15.75" thickBot="1">
      <c r="B34" s="312" t="s">
        <v>72</v>
      </c>
      <c r="C34" s="77" t="s">
        <v>45</v>
      </c>
      <c r="D34" s="191"/>
    </row>
    <row r="35" spans="1:5" s="147" customFormat="1">
      <c r="A35" s="149"/>
      <c r="E35" s="150"/>
    </row>
    <row r="36" spans="1:5"/>
    <row r="37" spans="1:5"/>
    <row r="38" spans="1:5"/>
    <row r="39" spans="1:5"/>
    <row r="40" spans="1:5"/>
    <row r="41" spans="1:5"/>
    <row r="42" spans="1:5"/>
    <row r="43" spans="1:5"/>
    <row r="44" spans="1:5"/>
  </sheetData>
  <sheetProtection formatCells="0" formatRows="0"/>
  <mergeCells count="4">
    <mergeCell ref="B2:D2"/>
    <mergeCell ref="C3:D3"/>
    <mergeCell ref="B5:D5"/>
    <mergeCell ref="B28:D28"/>
  </mergeCells>
  <dataValidations count="2">
    <dataValidation operator="greaterThanOrEqual" allowBlank="1" showErrorMessage="1" errorTitle="Invalid Entry" error="Please enter numeric values only and type any text in the comments column." sqref="C35:C1048576 C1:C5 C28" xr:uid="{E707CDAA-0729-4EEA-ABD5-51A6396D96C1}"/>
    <dataValidation type="list" operator="greaterThanOrEqual" allowBlank="1" showInputMessage="1" showErrorMessage="1" errorTitle="Invalid Entry" error="Please enter numeric values only and type any text in the comments column." promptTitle="Scope" prompt="Proposed: Cost included within proposal._x000a_Optional: Not proposed, but available and included in optional tab. _x000a_No Bid: Costs not proposed, functionality not available." sqref="C6:C27 C29:C34" xr:uid="{317BB0FD-3E40-4D84-88F4-5E6ED5F2D37D}">
      <formula1>"Proposed, Optional, No Bid"</formula1>
    </dataValidation>
  </dataValidations>
  <printOptions horizontalCentered="1"/>
  <pageMargins left="0.25" right="0.25" top="0.75" bottom="0.25" header="0.3" footer="0.3"/>
  <pageSetup scale="95" fitToHeight="0" orientation="landscape" r:id="rId1"/>
  <headerFooter scaleWithDoc="0">
    <oddHeader>&amp;C&amp;"-,Bold"City of New Braunfels - ERP RFP 23-006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796" id="{2A2FBE09-15A5-45B6-8506-B315E3AE12CA}">
            <xm:f>'Vendor Checklist'!$D$41='Vendor Checklist'!$AA$1</xm:f>
            <x14:dxf>
              <font>
                <b/>
                <i val="0"/>
                <color theme="0"/>
              </font>
              <fill>
                <patternFill>
                  <bgColor theme="1"/>
                </patternFill>
              </fill>
            </x14:dxf>
          </x14:cfRule>
          <xm:sqref>C29:C33 C6:C27</xm:sqref>
        </x14:conditionalFormatting>
        <x14:conditionalFormatting xmlns:xm="http://schemas.microsoft.com/office/excel/2006/main">
          <x14:cfRule type="expression" priority="799" id="{3552D892-8C64-4C7A-8EC2-01068736FE16}">
            <xm:f>'Vendor Checklist'!$D$41='Vendor Checklist'!$AA$1</xm:f>
            <x14:dxf>
              <font>
                <color theme="0"/>
              </font>
            </x14:dxf>
          </x14:cfRule>
          <xm:sqref>C3</xm:sqref>
        </x14:conditionalFormatting>
        <x14:conditionalFormatting xmlns:xm="http://schemas.microsoft.com/office/excel/2006/main">
          <x14:cfRule type="expression" priority="1" id="{C233F0FB-07F5-4647-BB34-850C3CAF33A1}">
            <xm:f>'Vendor Checklist'!$D$41='Vendor Checklist'!$AA$1</xm:f>
            <x14:dxf>
              <font>
                <b/>
                <i val="0"/>
                <color theme="0"/>
              </font>
              <fill>
                <patternFill>
                  <bgColor theme="1"/>
                </patternFill>
              </fill>
            </x14:dxf>
          </x14:cfRule>
          <xm:sqref>C34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3"/>
    <pageSetUpPr fitToPage="1"/>
  </sheetPr>
  <dimension ref="A1:I48"/>
  <sheetViews>
    <sheetView showGridLines="0" zoomScale="85" zoomScaleNormal="85" workbookViewId="0">
      <pane ySplit="4" topLeftCell="A5" activePane="bottomLeft" state="frozen"/>
      <selection pane="bottomLeft" activeCell="C3" sqref="C3:E3"/>
      <selection activeCell="C3" sqref="C3:E3"/>
    </sheetView>
  </sheetViews>
  <sheetFormatPr defaultColWidth="0" defaultRowHeight="15" zeroHeight="1"/>
  <cols>
    <col min="1" max="1" width="3.7109375" style="148" customWidth="1"/>
    <col min="2" max="2" width="41.85546875" customWidth="1"/>
    <col min="3" max="3" width="12.7109375" customWidth="1"/>
    <col min="4" max="4" width="17.7109375" bestFit="1" customWidth="1"/>
    <col min="5" max="5" width="12.7109375" customWidth="1"/>
    <col min="6" max="6" width="18.85546875" style="75" customWidth="1"/>
    <col min="7" max="7" width="17.7109375" bestFit="1" customWidth="1"/>
    <col min="8" max="8" width="66.7109375" customWidth="1"/>
    <col min="9" max="9" width="3.7109375" style="148" customWidth="1"/>
    <col min="10" max="10" width="0" hidden="1" customWidth="1"/>
  </cols>
  <sheetData>
    <row r="1" spans="1:9" s="147" customFormat="1" ht="15.75" thickBot="1">
      <c r="A1" s="151"/>
      <c r="F1" s="243"/>
      <c r="I1" s="152"/>
    </row>
    <row r="2" spans="1:9" s="1" customFormat="1" ht="20.100000000000001" customHeight="1">
      <c r="A2" s="141"/>
      <c r="B2" s="344" t="str">
        <f>'Vendor Checklist'!D6</f>
        <v>Vendor Name</v>
      </c>
      <c r="C2" s="345"/>
      <c r="D2" s="345"/>
      <c r="E2" s="345"/>
      <c r="F2" s="345"/>
      <c r="G2" s="345"/>
      <c r="H2" s="346"/>
      <c r="I2" s="141"/>
    </row>
    <row r="3" spans="1:9" s="1" customFormat="1" ht="15" customHeight="1">
      <c r="A3" s="141"/>
      <c r="B3" s="211" t="s">
        <v>42</v>
      </c>
      <c r="C3" s="355" t="str">
        <f>'Vendor Checklist'!C14:D14</f>
        <v>Please complete the black cells with information regarding proposed modules. Please complete columns C-G for all proposed software.</v>
      </c>
      <c r="D3" s="356"/>
      <c r="E3" s="356"/>
      <c r="F3" s="356"/>
      <c r="G3" s="356"/>
      <c r="H3" s="357"/>
      <c r="I3" s="141"/>
    </row>
    <row r="4" spans="1:9" s="1" customFormat="1" ht="45" customHeight="1">
      <c r="A4" s="141"/>
      <c r="B4" s="71" t="s">
        <v>73</v>
      </c>
      <c r="C4" s="69" t="s">
        <v>74</v>
      </c>
      <c r="D4" s="69" t="s">
        <v>75</v>
      </c>
      <c r="E4" s="69" t="s">
        <v>76</v>
      </c>
      <c r="F4" s="69" t="s">
        <v>77</v>
      </c>
      <c r="G4" s="69" t="s">
        <v>78</v>
      </c>
      <c r="H4" s="72" t="str">
        <f>'Proposal Summary'!E4</f>
        <v>Comments</v>
      </c>
      <c r="I4" s="141"/>
    </row>
    <row r="5" spans="1:9" s="1" customFormat="1" ht="15" customHeight="1">
      <c r="A5" s="141"/>
      <c r="B5" s="349" t="str">
        <f>'Proposed Scope'!B5</f>
        <v>Core</v>
      </c>
      <c r="C5" s="350"/>
      <c r="D5" s="350"/>
      <c r="E5" s="350"/>
      <c r="F5" s="350"/>
      <c r="G5" s="350"/>
      <c r="H5" s="351"/>
      <c r="I5" s="141"/>
    </row>
    <row r="6" spans="1:9">
      <c r="B6" s="221"/>
      <c r="C6" s="77"/>
      <c r="D6" s="77"/>
      <c r="E6" s="77"/>
      <c r="F6" s="76"/>
      <c r="G6" s="79"/>
      <c r="H6" s="190"/>
    </row>
    <row r="7" spans="1:9">
      <c r="B7" s="221"/>
      <c r="C7" s="77"/>
      <c r="D7" s="77"/>
      <c r="E7" s="77"/>
      <c r="F7" s="76"/>
      <c r="G7" s="79"/>
      <c r="H7" s="190"/>
    </row>
    <row r="8" spans="1:9">
      <c r="B8" s="221"/>
      <c r="C8" s="77"/>
      <c r="D8" s="77"/>
      <c r="E8" s="77"/>
      <c r="F8" s="76"/>
      <c r="G8" s="79"/>
      <c r="H8" s="190"/>
    </row>
    <row r="9" spans="1:9">
      <c r="B9" s="221"/>
      <c r="C9" s="77"/>
      <c r="D9" s="77"/>
      <c r="E9" s="77"/>
      <c r="F9" s="76"/>
      <c r="G9" s="79"/>
      <c r="H9" s="190"/>
    </row>
    <row r="10" spans="1:9">
      <c r="B10" s="221"/>
      <c r="C10" s="77"/>
      <c r="D10" s="77"/>
      <c r="E10" s="77"/>
      <c r="F10" s="76"/>
      <c r="G10" s="79"/>
      <c r="H10" s="190"/>
    </row>
    <row r="11" spans="1:9">
      <c r="B11" s="221"/>
      <c r="C11" s="77"/>
      <c r="D11" s="77"/>
      <c r="E11" s="77"/>
      <c r="F11" s="76"/>
      <c r="G11" s="79"/>
      <c r="H11" s="190"/>
    </row>
    <row r="12" spans="1:9">
      <c r="B12" s="221"/>
      <c r="C12" s="77"/>
      <c r="D12" s="77"/>
      <c r="E12" s="77"/>
      <c r="F12" s="76"/>
      <c r="G12" s="79"/>
      <c r="H12" s="190"/>
    </row>
    <row r="13" spans="1:9">
      <c r="B13" s="221"/>
      <c r="C13" s="77"/>
      <c r="D13" s="77"/>
      <c r="E13" s="77"/>
      <c r="F13" s="76"/>
      <c r="G13" s="79"/>
      <c r="H13" s="190"/>
    </row>
    <row r="14" spans="1:9">
      <c r="B14" s="221"/>
      <c r="C14" s="77"/>
      <c r="D14" s="77"/>
      <c r="E14" s="77"/>
      <c r="F14" s="76"/>
      <c r="G14" s="79"/>
      <c r="H14" s="190"/>
    </row>
    <row r="15" spans="1:9">
      <c r="B15" s="221"/>
      <c r="C15" s="77"/>
      <c r="D15" s="77"/>
      <c r="E15" s="77"/>
      <c r="F15" s="76"/>
      <c r="G15" s="79"/>
      <c r="H15" s="190"/>
    </row>
    <row r="16" spans="1:9">
      <c r="B16" s="221"/>
      <c r="C16" s="77"/>
      <c r="D16" s="77"/>
      <c r="E16" s="77"/>
      <c r="F16" s="76"/>
      <c r="G16" s="79"/>
      <c r="H16" s="190"/>
    </row>
    <row r="17" spans="2:8">
      <c r="B17" s="221"/>
      <c r="C17" s="77"/>
      <c r="D17" s="77"/>
      <c r="E17" s="77"/>
      <c r="F17" s="76"/>
      <c r="G17" s="79"/>
      <c r="H17" s="190"/>
    </row>
    <row r="18" spans="2:8">
      <c r="B18" s="221"/>
      <c r="C18" s="77"/>
      <c r="D18" s="77"/>
      <c r="E18" s="77"/>
      <c r="F18" s="76"/>
      <c r="G18" s="79"/>
      <c r="H18" s="190"/>
    </row>
    <row r="19" spans="2:8">
      <c r="B19" s="221"/>
      <c r="C19" s="77"/>
      <c r="D19" s="77"/>
      <c r="E19" s="77"/>
      <c r="F19" s="76"/>
      <c r="G19" s="79"/>
      <c r="H19" s="190"/>
    </row>
    <row r="20" spans="2:8">
      <c r="B20" s="221"/>
      <c r="C20" s="77"/>
      <c r="D20" s="77"/>
      <c r="E20" s="77"/>
      <c r="F20" s="76"/>
      <c r="G20" s="79"/>
      <c r="H20" s="190"/>
    </row>
    <row r="21" spans="2:8">
      <c r="B21" s="221"/>
      <c r="C21" s="77"/>
      <c r="D21" s="77"/>
      <c r="E21" s="77"/>
      <c r="F21" s="76"/>
      <c r="G21" s="79"/>
      <c r="H21" s="190"/>
    </row>
    <row r="22" spans="2:8">
      <c r="B22" s="221"/>
      <c r="C22" s="77"/>
      <c r="D22" s="77"/>
      <c r="E22" s="77"/>
      <c r="F22" s="76"/>
      <c r="G22" s="79"/>
      <c r="H22" s="190"/>
    </row>
    <row r="23" spans="2:8">
      <c r="B23" s="221"/>
      <c r="C23" s="77"/>
      <c r="D23" s="77"/>
      <c r="E23" s="77"/>
      <c r="F23" s="76"/>
      <c r="G23" s="79"/>
      <c r="H23" s="190"/>
    </row>
    <row r="24" spans="2:8">
      <c r="B24" s="221"/>
      <c r="C24" s="77"/>
      <c r="D24" s="77"/>
      <c r="E24" s="77"/>
      <c r="F24" s="76"/>
      <c r="G24" s="79"/>
      <c r="H24" s="190"/>
    </row>
    <row r="25" spans="2:8">
      <c r="B25" s="221"/>
      <c r="C25" s="77"/>
      <c r="D25" s="77"/>
      <c r="E25" s="77"/>
      <c r="F25" s="76"/>
      <c r="G25" s="79"/>
      <c r="H25" s="190"/>
    </row>
    <row r="26" spans="2:8">
      <c r="B26" s="221"/>
      <c r="C26" s="77"/>
      <c r="D26" s="77"/>
      <c r="E26" s="77"/>
      <c r="F26" s="76"/>
      <c r="G26" s="79"/>
      <c r="H26" s="190"/>
    </row>
    <row r="27" spans="2:8">
      <c r="B27" s="221"/>
      <c r="C27" s="77"/>
      <c r="D27" s="77"/>
      <c r="E27" s="77"/>
      <c r="F27" s="76"/>
      <c r="G27" s="79"/>
      <c r="H27" s="190"/>
    </row>
    <row r="28" spans="2:8">
      <c r="B28" s="221"/>
      <c r="C28" s="77"/>
      <c r="D28" s="77"/>
      <c r="E28" s="77"/>
      <c r="F28" s="76"/>
      <c r="G28" s="79"/>
      <c r="H28" s="190"/>
    </row>
    <row r="29" spans="2:8">
      <c r="B29" s="221"/>
      <c r="C29" s="77"/>
      <c r="D29" s="77"/>
      <c r="E29" s="77"/>
      <c r="F29" s="76"/>
      <c r="G29" s="79"/>
      <c r="H29" s="190"/>
    </row>
    <row r="30" spans="2:8">
      <c r="B30" s="221"/>
      <c r="C30" s="77"/>
      <c r="D30" s="77"/>
      <c r="E30" s="77"/>
      <c r="F30" s="76"/>
      <c r="G30" s="79"/>
      <c r="H30" s="190"/>
    </row>
    <row r="31" spans="2:8">
      <c r="B31" s="352" t="str">
        <f>'Proposed Scope'!B28</f>
        <v>Expanded</v>
      </c>
      <c r="C31" s="353"/>
      <c r="D31" s="353"/>
      <c r="E31" s="353"/>
      <c r="F31" s="353"/>
      <c r="G31" s="353"/>
      <c r="H31" s="354"/>
    </row>
    <row r="32" spans="2:8" hidden="1">
      <c r="B32" s="208"/>
      <c r="C32" s="209"/>
      <c r="D32" s="209"/>
      <c r="E32" s="209"/>
      <c r="F32" s="209"/>
      <c r="G32" s="209"/>
      <c r="H32" s="210"/>
    </row>
    <row r="33" spans="1:9">
      <c r="B33" s="221"/>
      <c r="C33" s="77"/>
      <c r="D33" s="77"/>
      <c r="E33" s="77"/>
      <c r="F33" s="76"/>
      <c r="G33" s="79"/>
      <c r="H33" s="190"/>
    </row>
    <row r="34" spans="1:9">
      <c r="B34" s="221"/>
      <c r="C34" s="77"/>
      <c r="D34" s="77"/>
      <c r="E34" s="77"/>
      <c r="F34" s="76"/>
      <c r="G34" s="79"/>
      <c r="H34" s="190"/>
    </row>
    <row r="35" spans="1:9">
      <c r="B35" s="221"/>
      <c r="C35" s="77"/>
      <c r="D35" s="77"/>
      <c r="E35" s="77"/>
      <c r="F35" s="76"/>
      <c r="G35" s="79"/>
      <c r="H35" s="190"/>
    </row>
    <row r="36" spans="1:9">
      <c r="B36" s="221"/>
      <c r="C36" s="77"/>
      <c r="D36" s="77"/>
      <c r="E36" s="77"/>
      <c r="F36" s="76"/>
      <c r="G36" s="79"/>
      <c r="H36" s="190"/>
    </row>
    <row r="37" spans="1:9">
      <c r="B37" s="221"/>
      <c r="C37" s="77"/>
      <c r="D37" s="77"/>
      <c r="E37" s="77"/>
      <c r="F37" s="76"/>
      <c r="G37" s="79"/>
      <c r="H37" s="190"/>
    </row>
    <row r="38" spans="1:9">
      <c r="B38" s="221"/>
      <c r="C38" s="77"/>
      <c r="D38" s="77"/>
      <c r="E38" s="77"/>
      <c r="F38" s="76"/>
      <c r="G38" s="79"/>
      <c r="H38" s="190"/>
    </row>
    <row r="39" spans="1:9">
      <c r="B39" s="221"/>
      <c r="C39" s="77"/>
      <c r="D39" s="77"/>
      <c r="E39" s="77"/>
      <c r="F39" s="76"/>
      <c r="G39" s="79"/>
      <c r="H39" s="190"/>
    </row>
    <row r="40" spans="1:9">
      <c r="B40" s="221"/>
      <c r="C40" s="77"/>
      <c r="D40" s="77"/>
      <c r="E40" s="77"/>
      <c r="F40" s="76"/>
      <c r="G40" s="79"/>
      <c r="H40" s="190"/>
    </row>
    <row r="41" spans="1:9">
      <c r="B41" s="221"/>
      <c r="C41" s="77"/>
      <c r="D41" s="77"/>
      <c r="E41" s="77"/>
      <c r="F41" s="76"/>
      <c r="G41" s="79"/>
      <c r="H41" s="190"/>
    </row>
    <row r="42" spans="1:9">
      <c r="B42" s="221"/>
      <c r="C42" s="77"/>
      <c r="D42" s="77"/>
      <c r="E42" s="77"/>
      <c r="F42" s="76"/>
      <c r="G42" s="79"/>
      <c r="H42" s="190"/>
    </row>
    <row r="43" spans="1:9">
      <c r="B43" s="221"/>
      <c r="C43" s="77"/>
      <c r="D43" s="77"/>
      <c r="E43" s="77"/>
      <c r="F43" s="76"/>
      <c r="G43" s="79"/>
      <c r="H43" s="190"/>
    </row>
    <row r="44" spans="1:9">
      <c r="B44" s="221"/>
      <c r="C44" s="77"/>
      <c r="D44" s="77"/>
      <c r="E44" s="77"/>
      <c r="F44" s="76"/>
      <c r="G44" s="79"/>
      <c r="H44" s="190"/>
    </row>
    <row r="45" spans="1:9">
      <c r="B45" s="221"/>
      <c r="C45" s="77"/>
      <c r="D45" s="77"/>
      <c r="E45" s="77"/>
      <c r="F45" s="76"/>
      <c r="G45" s="79"/>
      <c r="H45" s="190"/>
    </row>
    <row r="46" spans="1:9">
      <c r="B46" s="221"/>
      <c r="C46" s="77"/>
      <c r="D46" s="77"/>
      <c r="E46" s="77"/>
      <c r="F46" s="76"/>
      <c r="G46" s="79"/>
      <c r="H46" s="190"/>
    </row>
    <row r="47" spans="1:9" ht="15.75" thickBot="1">
      <c r="B47" s="230"/>
      <c r="C47" s="78"/>
      <c r="D47" s="78"/>
      <c r="E47" s="78"/>
      <c r="F47" s="139"/>
      <c r="G47" s="140"/>
      <c r="H47" s="191"/>
    </row>
    <row r="48" spans="1:9" s="147" customFormat="1">
      <c r="A48" s="149"/>
      <c r="F48" s="243"/>
      <c r="I48" s="150"/>
    </row>
  </sheetData>
  <sheetProtection formatCells="0" formatRows="0"/>
  <mergeCells count="4">
    <mergeCell ref="B2:H2"/>
    <mergeCell ref="C3:H3"/>
    <mergeCell ref="B5:H5"/>
    <mergeCell ref="B31:H31"/>
  </mergeCells>
  <dataValidations count="3">
    <dataValidation type="list" operator="greaterThanOrEqual" allowBlank="1" showErrorMessage="1" errorTitle="Invalid Entry" error="Please enter numeric values only and type any text in the comments column." sqref="F33:F47 F6:F30" xr:uid="{00000000-0002-0000-0300-000000000000}">
      <formula1>"Perpetual, Subscription-based"</formula1>
    </dataValidation>
    <dataValidation type="list" operator="greaterThanOrEqual" allowBlank="1" showErrorMessage="1" errorTitle="Invalid Entry" error="Please enter numeric values only and type any text in the comments column." sqref="G33:G47 G6:G30" xr:uid="{00000000-0002-0000-0300-000003000000}">
      <formula1>"Yes, No"</formula1>
    </dataValidation>
    <dataValidation operator="greaterThanOrEqual" allowBlank="1" showErrorMessage="1" errorTitle="Invalid Entry" error="Please enter numeric values only and type any text in the comments column." sqref="B33:B47 B6:B30 C1:E1048576" xr:uid="{00000000-0002-0000-0300-000004000000}"/>
  </dataValidations>
  <printOptions horizontalCentered="1"/>
  <pageMargins left="0.25" right="0.25" top="0.75" bottom="0.25" header="0.3" footer="0.3"/>
  <pageSetup scale="71" fitToHeight="0" orientation="landscape" r:id="rId1"/>
  <headerFooter scaleWithDoc="0">
    <oddHeader>&amp;C&amp;"-,Bold"City of New Braunfels - ERP RFP 23-006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797" id="{EAAB3629-999E-45F3-AFEA-871A5A444F37}">
            <xm:f>'Vendor Checklist'!$D$41='Vendor Checklist'!$AA$1</xm:f>
            <x14:dxf>
              <font>
                <b/>
                <i val="0"/>
                <color theme="0"/>
              </font>
              <fill>
                <patternFill>
                  <bgColor theme="1"/>
                </patternFill>
              </fill>
            </x14:dxf>
          </x14:cfRule>
          <xm:sqref>B6:G30 B33:G47</xm:sqref>
        </x14:conditionalFormatting>
        <x14:conditionalFormatting xmlns:xm="http://schemas.microsoft.com/office/excel/2006/main">
          <x14:cfRule type="expression" priority="800" id="{E6FEBC44-DFFB-4821-8AA6-08EFE69A95AF}">
            <xm:f>'Vendor Checklist'!$D$41='Vendor Checklist'!$AA$1</xm:f>
            <x14:dxf>
              <font>
                <color theme="0"/>
              </font>
            </x14:dxf>
          </x14:cfRule>
          <xm:sqref>C3:F3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3"/>
    <pageSetUpPr fitToPage="1"/>
  </sheetPr>
  <dimension ref="A1:F50"/>
  <sheetViews>
    <sheetView showGridLines="0" zoomScaleNormal="100" workbookViewId="0">
      <pane ySplit="4" topLeftCell="A5" activePane="bottomLeft" state="frozen"/>
      <selection pane="bottomLeft" activeCell="C3" sqref="C3:E3"/>
      <selection activeCell="C3" sqref="C3:E3"/>
    </sheetView>
  </sheetViews>
  <sheetFormatPr defaultColWidth="0" defaultRowHeight="15" zeroHeight="1"/>
  <cols>
    <col min="1" max="1" width="3.7109375" style="148" customWidth="1"/>
    <col min="2" max="2" width="41.85546875" customWidth="1"/>
    <col min="3" max="4" width="12.7109375" customWidth="1"/>
    <col min="5" max="5" width="66.7109375" customWidth="1"/>
    <col min="6" max="6" width="3.7109375" style="148" customWidth="1"/>
    <col min="7" max="16384" width="9.140625" hidden="1"/>
  </cols>
  <sheetData>
    <row r="1" spans="1:6" s="147" customFormat="1" ht="15.75" thickBot="1">
      <c r="A1" s="151"/>
      <c r="F1" s="152"/>
    </row>
    <row r="2" spans="1:6" s="1" customFormat="1" ht="20.100000000000001" customHeight="1">
      <c r="A2" s="141"/>
      <c r="B2" s="344" t="str">
        <f>'Vendor Checklist'!D6</f>
        <v>Vendor Name</v>
      </c>
      <c r="C2" s="345"/>
      <c r="D2" s="345"/>
      <c r="E2" s="346"/>
      <c r="F2" s="141"/>
    </row>
    <row r="3" spans="1:6" s="1" customFormat="1" ht="30" customHeight="1">
      <c r="A3" s="141"/>
      <c r="B3" s="70" t="s">
        <v>79</v>
      </c>
      <c r="C3" s="358" t="str">
        <f>"Please complete One-Time and Ongoing Annual " &amp; B3 &amp; " Costs, indicating any additional info or 'No Bid' in the Comments column.  Additional proposed modules can be added in the 'Module Summary' Tab."</f>
        <v>Please complete One-Time and Ongoing Annual Software Costs, indicating any additional info or 'No Bid' in the Comments column.  Additional proposed modules can be added in the 'Module Summary' Tab.</v>
      </c>
      <c r="D3" s="359"/>
      <c r="E3" s="360"/>
      <c r="F3" s="141"/>
    </row>
    <row r="4" spans="1:6" s="1" customFormat="1" ht="30" customHeight="1">
      <c r="A4" s="141"/>
      <c r="B4" s="71" t="s">
        <v>29</v>
      </c>
      <c r="C4" s="69" t="str">
        <f>'Proposal Summary'!C4</f>
        <v>One-Time
Cost</v>
      </c>
      <c r="D4" s="69" t="str">
        <f>'Proposal Summary'!D4</f>
        <v>Ongoing
Annual Cost</v>
      </c>
      <c r="E4" s="72" t="str">
        <f>'Proposal Summary'!E4</f>
        <v>Comments</v>
      </c>
      <c r="F4" s="141"/>
    </row>
    <row r="5" spans="1:6" s="1" customFormat="1" ht="15" customHeight="1">
      <c r="A5" s="141"/>
      <c r="B5" s="349" t="str">
        <f>'Module Information'!B5</f>
        <v>Core</v>
      </c>
      <c r="C5" s="350"/>
      <c r="D5" s="350"/>
      <c r="E5" s="351"/>
      <c r="F5" s="141"/>
    </row>
    <row r="6" spans="1:6">
      <c r="B6" s="214" t="str">
        <f>IF('Module Information'!B6="","",'Module Information'!B6)</f>
        <v/>
      </c>
      <c r="C6" s="63"/>
      <c r="D6" s="63"/>
      <c r="E6" s="190"/>
    </row>
    <row r="7" spans="1:6">
      <c r="B7" s="214" t="str">
        <f>IF('Module Information'!B7="","",'Module Information'!B7)</f>
        <v/>
      </c>
      <c r="C7" s="63"/>
      <c r="D7" s="63"/>
      <c r="E7" s="190"/>
    </row>
    <row r="8" spans="1:6">
      <c r="B8" s="214" t="str">
        <f>IF('Module Information'!B8="","",'Module Information'!B8)</f>
        <v/>
      </c>
      <c r="C8" s="63"/>
      <c r="D8" s="63"/>
      <c r="E8" s="190"/>
    </row>
    <row r="9" spans="1:6">
      <c r="B9" s="214" t="str">
        <f>IF('Module Information'!B9="","",'Module Information'!B9)</f>
        <v/>
      </c>
      <c r="C9" s="63"/>
      <c r="D9" s="63"/>
      <c r="E9" s="190"/>
    </row>
    <row r="10" spans="1:6">
      <c r="B10" s="214" t="str">
        <f>IF('Module Information'!B10="","",'Module Information'!B10)</f>
        <v/>
      </c>
      <c r="C10" s="63"/>
      <c r="D10" s="63"/>
      <c r="E10" s="190"/>
    </row>
    <row r="11" spans="1:6">
      <c r="B11" s="214" t="str">
        <f>IF('Module Information'!B11="","",'Module Information'!B11)</f>
        <v/>
      </c>
      <c r="C11" s="63"/>
      <c r="D11" s="63"/>
      <c r="E11" s="190"/>
    </row>
    <row r="12" spans="1:6">
      <c r="B12" s="214" t="str">
        <f>IF('Module Information'!B12="","",'Module Information'!B12)</f>
        <v/>
      </c>
      <c r="C12" s="63"/>
      <c r="D12" s="63"/>
      <c r="E12" s="190"/>
    </row>
    <row r="13" spans="1:6">
      <c r="B13" s="214" t="str">
        <f>IF('Module Information'!B13="","",'Module Information'!B13)</f>
        <v/>
      </c>
      <c r="C13" s="63"/>
      <c r="D13" s="63"/>
      <c r="E13" s="190"/>
    </row>
    <row r="14" spans="1:6">
      <c r="B14" s="214" t="str">
        <f>IF('Module Information'!B14="","",'Module Information'!B14)</f>
        <v/>
      </c>
      <c r="C14" s="63"/>
      <c r="D14" s="63"/>
      <c r="E14" s="190"/>
    </row>
    <row r="15" spans="1:6">
      <c r="B15" s="214" t="str">
        <f>IF('Module Information'!B15="","",'Module Information'!B15)</f>
        <v/>
      </c>
      <c r="C15" s="63"/>
      <c r="D15" s="63"/>
      <c r="E15" s="190"/>
    </row>
    <row r="16" spans="1:6">
      <c r="B16" s="214" t="str">
        <f>IF('Module Information'!B16="","",'Module Information'!B16)</f>
        <v/>
      </c>
      <c r="C16" s="63"/>
      <c r="D16" s="63"/>
      <c r="E16" s="190"/>
    </row>
    <row r="17" spans="2:5">
      <c r="B17" s="214" t="str">
        <f>IF('Module Information'!B17="","",'Module Information'!B17)</f>
        <v/>
      </c>
      <c r="C17" s="63"/>
      <c r="D17" s="63"/>
      <c r="E17" s="190"/>
    </row>
    <row r="18" spans="2:5">
      <c r="B18" s="214" t="str">
        <f>IF('Module Information'!B18="","",'Module Information'!B18)</f>
        <v/>
      </c>
      <c r="C18" s="63"/>
      <c r="D18" s="63"/>
      <c r="E18" s="190"/>
    </row>
    <row r="19" spans="2:5">
      <c r="B19" s="214" t="str">
        <f>IF('Module Information'!B19="","",'Module Information'!B19)</f>
        <v/>
      </c>
      <c r="C19" s="63"/>
      <c r="D19" s="63"/>
      <c r="E19" s="190"/>
    </row>
    <row r="20" spans="2:5">
      <c r="B20" s="214" t="str">
        <f>IF('Module Information'!B20="","",'Module Information'!B20)</f>
        <v/>
      </c>
      <c r="C20" s="63"/>
      <c r="D20" s="63"/>
      <c r="E20" s="190"/>
    </row>
    <row r="21" spans="2:5">
      <c r="B21" s="214" t="str">
        <f>IF('Module Information'!B21="","",'Module Information'!B21)</f>
        <v/>
      </c>
      <c r="C21" s="63"/>
      <c r="D21" s="63"/>
      <c r="E21" s="190"/>
    </row>
    <row r="22" spans="2:5">
      <c r="B22" s="214" t="str">
        <f>IF('Module Information'!B22="","",'Module Information'!B22)</f>
        <v/>
      </c>
      <c r="C22" s="63"/>
      <c r="D22" s="63"/>
      <c r="E22" s="190"/>
    </row>
    <row r="23" spans="2:5">
      <c r="B23" s="214" t="str">
        <f>IF('Module Information'!B23="","",'Module Information'!B23)</f>
        <v/>
      </c>
      <c r="C23" s="63"/>
      <c r="D23" s="63"/>
      <c r="E23" s="190"/>
    </row>
    <row r="24" spans="2:5">
      <c r="B24" s="214" t="str">
        <f>IF('Module Information'!B24="","",'Module Information'!B24)</f>
        <v/>
      </c>
      <c r="C24" s="63"/>
      <c r="D24" s="63"/>
      <c r="E24" s="190"/>
    </row>
    <row r="25" spans="2:5">
      <c r="B25" s="214" t="str">
        <f>IF('Module Information'!B25="","",'Module Information'!B25)</f>
        <v/>
      </c>
      <c r="C25" s="63"/>
      <c r="D25" s="63"/>
      <c r="E25" s="190"/>
    </row>
    <row r="26" spans="2:5">
      <c r="B26" s="214" t="str">
        <f>IF('Module Information'!B26="","",'Module Information'!B26)</f>
        <v/>
      </c>
      <c r="C26" s="63"/>
      <c r="D26" s="63"/>
      <c r="E26" s="190"/>
    </row>
    <row r="27" spans="2:5">
      <c r="B27" s="214" t="str">
        <f>IF('Module Information'!B27="","",'Module Information'!B27)</f>
        <v/>
      </c>
      <c r="C27" s="63"/>
      <c r="D27" s="63"/>
      <c r="E27" s="190"/>
    </row>
    <row r="28" spans="2:5">
      <c r="B28" s="214" t="str">
        <f>IF('Module Information'!B28="","",'Module Information'!B28)</f>
        <v/>
      </c>
      <c r="C28" s="63"/>
      <c r="D28" s="63"/>
      <c r="E28" s="190"/>
    </row>
    <row r="29" spans="2:5">
      <c r="B29" s="214" t="str">
        <f>IF('Module Information'!B29="","",'Module Information'!B29)</f>
        <v/>
      </c>
      <c r="C29" s="63"/>
      <c r="D29" s="63"/>
      <c r="E29" s="190"/>
    </row>
    <row r="30" spans="2:5">
      <c r="B30" s="214" t="str">
        <f>IF('Module Information'!B30="","",'Module Information'!B30)</f>
        <v/>
      </c>
      <c r="C30" s="63"/>
      <c r="D30" s="63"/>
      <c r="E30" s="190"/>
    </row>
    <row r="31" spans="2:5">
      <c r="B31" s="154" t="str">
        <f>'Proposal Summary'!B18</f>
        <v>Subtotal - Core Components</v>
      </c>
      <c r="C31" s="21">
        <f>SUM(C6:C30)</f>
        <v>0</v>
      </c>
      <c r="D31" s="21">
        <f>SUM(D6:D30)</f>
        <v>0</v>
      </c>
      <c r="E31" s="155"/>
    </row>
    <row r="32" spans="2:5">
      <c r="B32" s="352" t="str">
        <f>'Proposal Summary'!B19</f>
        <v>Expanded</v>
      </c>
      <c r="C32" s="353"/>
      <c r="D32" s="353"/>
      <c r="E32" s="354"/>
    </row>
    <row r="33" spans="2:5">
      <c r="B33" s="214" t="str">
        <f>IF('Module Information'!B34="","",'Module Information'!B34)</f>
        <v/>
      </c>
      <c r="C33" s="63"/>
      <c r="D33" s="63"/>
      <c r="E33" s="190"/>
    </row>
    <row r="34" spans="2:5">
      <c r="B34" s="214" t="str">
        <f>IF('Module Information'!B35="","",'Module Information'!B35)</f>
        <v/>
      </c>
      <c r="C34" s="63"/>
      <c r="D34" s="63"/>
      <c r="E34" s="190"/>
    </row>
    <row r="35" spans="2:5">
      <c r="B35" s="214" t="str">
        <f>IF('Module Information'!B36="","",'Module Information'!B36)</f>
        <v/>
      </c>
      <c r="C35" s="63"/>
      <c r="D35" s="63"/>
      <c r="E35" s="190"/>
    </row>
    <row r="36" spans="2:5">
      <c r="B36" s="214" t="str">
        <f>IF('Module Information'!B37="","",'Module Information'!B37)</f>
        <v/>
      </c>
      <c r="C36" s="63"/>
      <c r="D36" s="63"/>
      <c r="E36" s="190"/>
    </row>
    <row r="37" spans="2:5">
      <c r="B37" s="214" t="str">
        <f>IF('Module Information'!B37="","",'Module Information'!B37)</f>
        <v/>
      </c>
      <c r="C37" s="63"/>
      <c r="D37" s="63"/>
      <c r="E37" s="190"/>
    </row>
    <row r="38" spans="2:5">
      <c r="B38" s="214" t="str">
        <f>IF('Module Information'!B38="","",'Module Information'!B38)</f>
        <v/>
      </c>
      <c r="C38" s="63"/>
      <c r="D38" s="63"/>
      <c r="E38" s="190"/>
    </row>
    <row r="39" spans="2:5">
      <c r="B39" s="214" t="str">
        <f>IF('Module Information'!B39="","",'Module Information'!B39)</f>
        <v/>
      </c>
      <c r="C39" s="63"/>
      <c r="D39" s="63"/>
      <c r="E39" s="190"/>
    </row>
    <row r="40" spans="2:5">
      <c r="B40" s="214" t="str">
        <f>IF('Module Information'!B40="","",'Module Information'!B40)</f>
        <v/>
      </c>
      <c r="C40" s="63"/>
      <c r="D40" s="63"/>
      <c r="E40" s="190"/>
    </row>
    <row r="41" spans="2:5">
      <c r="B41" s="214" t="str">
        <f>IF('Module Information'!B41="","",'Module Information'!B41)</f>
        <v/>
      </c>
      <c r="C41" s="63"/>
      <c r="D41" s="63"/>
      <c r="E41" s="190"/>
    </row>
    <row r="42" spans="2:5">
      <c r="B42" s="214" t="str">
        <f>IF('Module Information'!B42="","",'Module Information'!B42)</f>
        <v/>
      </c>
      <c r="C42" s="63"/>
      <c r="D42" s="63"/>
      <c r="E42" s="190"/>
    </row>
    <row r="43" spans="2:5">
      <c r="B43" s="214" t="str">
        <f>IF('Module Information'!B43="","",'Module Information'!B43)</f>
        <v/>
      </c>
      <c r="C43" s="63"/>
      <c r="D43" s="63"/>
      <c r="E43" s="190"/>
    </row>
    <row r="44" spans="2:5">
      <c r="B44" s="214" t="str">
        <f>IF('Module Information'!B44="","",'Module Information'!B44)</f>
        <v/>
      </c>
      <c r="C44" s="63"/>
      <c r="D44" s="63"/>
      <c r="E44" s="190"/>
    </row>
    <row r="45" spans="2:5">
      <c r="B45" s="214" t="str">
        <f>IF('Module Information'!B45="","",'Module Information'!B45)</f>
        <v/>
      </c>
      <c r="C45" s="63"/>
      <c r="D45" s="63"/>
      <c r="E45" s="190"/>
    </row>
    <row r="46" spans="2:5">
      <c r="B46" s="214" t="str">
        <f>IF('Module Information'!B46="","",'Module Information'!B46)</f>
        <v/>
      </c>
      <c r="C46" s="63"/>
      <c r="D46" s="63"/>
      <c r="E46" s="190"/>
    </row>
    <row r="47" spans="2:5">
      <c r="B47" s="214" t="str">
        <f>IF('Module Information'!B47="","",'Module Information'!B47)</f>
        <v/>
      </c>
      <c r="C47" s="63"/>
      <c r="D47" s="63"/>
      <c r="E47" s="190"/>
    </row>
    <row r="48" spans="2:5">
      <c r="B48" s="156" t="str">
        <f>'Proposal Summary'!B32</f>
        <v>Subtotal - Expanded Components</v>
      </c>
      <c r="C48" s="22">
        <f>SUM(C33:C47)</f>
        <v>0</v>
      </c>
      <c r="D48" s="22">
        <f>SUM(D33:D47)</f>
        <v>0</v>
      </c>
      <c r="E48" s="157"/>
    </row>
    <row r="49" spans="1:6" s="1" customFormat="1" ht="15.75" thickBot="1">
      <c r="A49" s="141"/>
      <c r="B49" s="158" t="s">
        <v>80</v>
      </c>
      <c r="C49" s="159">
        <f>C48+C31</f>
        <v>0</v>
      </c>
      <c r="D49" s="159">
        <f>D48+D31</f>
        <v>0</v>
      </c>
      <c r="E49" s="160"/>
      <c r="F49" s="141"/>
    </row>
    <row r="50" spans="1:6" s="147" customFormat="1">
      <c r="A50" s="149"/>
      <c r="F50" s="150"/>
    </row>
  </sheetData>
  <sheetProtection formatCells="0" formatRows="0"/>
  <mergeCells count="4">
    <mergeCell ref="B2:E2"/>
    <mergeCell ref="B5:E5"/>
    <mergeCell ref="B32:E32"/>
    <mergeCell ref="C3:E3"/>
  </mergeCells>
  <dataValidations count="1">
    <dataValidation type="decimal" operator="greaterThanOrEqual" allowBlank="1" showErrorMessage="1" errorTitle="Invalid Entry" error="Please enter numeric values only and type any text in the comments column." sqref="C6:D30 C33:D47" xr:uid="{00000000-0002-0000-0400-000000000000}">
      <formula1>0</formula1>
    </dataValidation>
  </dataValidations>
  <printOptions horizontalCentered="1"/>
  <pageMargins left="0.25" right="0.25" top="0.75" bottom="0.25" header="0.3" footer="0.3"/>
  <pageSetup scale="99" fitToHeight="0" orientation="landscape" r:id="rId1"/>
  <headerFooter scaleWithDoc="0">
    <oddHeader>&amp;C&amp;"-,Bold"City of New Braunfels - ERP RFP 23-006
&amp;"-,Italic"&amp;10Pricing Forms - &amp;A</oddHeader>
  </headerFooter>
  <ignoredErrors>
    <ignoredError sqref="B37:B39 B8 B47:E47 B36 B16:E32 D9:E10 B6 D6:E6 B7 E7 B34:B35 B33 E33 B43:E46 B40 E40 E37:E39 E34:E35 B41:B42 E41:E42 D8:E8 B11:B15 D11:E15 B9:B10" unlockedFormula="1"/>
  </ignoredErrors>
  <extLst>
    <ext xmlns:x14="http://schemas.microsoft.com/office/spreadsheetml/2009/9/main" uri="{78C0D931-6437-407d-A8EE-F0AAD7539E65}">
      <x14:conditionalFormattings>
        <x14:conditionalFormatting xmlns:xm="http://schemas.microsoft.com/office/excel/2006/main">
          <x14:cfRule type="expression" priority="801" id="{2511FA54-12D1-4B1D-BE0B-B65C9C7FD6FE}">
            <xm:f>'Vendor Checklist'!$D$41='Vendor Checklist'!$AA$1</xm:f>
            <x14:dxf>
              <font>
                <b/>
                <i val="0"/>
                <color theme="0"/>
              </font>
              <fill>
                <patternFill>
                  <bgColor theme="1"/>
                </patternFill>
              </fill>
            </x14:dxf>
          </x14:cfRule>
          <xm:sqref>C33:D47 C6:D30</xm:sqref>
        </x14:conditionalFormatting>
        <x14:conditionalFormatting xmlns:xm="http://schemas.microsoft.com/office/excel/2006/main">
          <x14:cfRule type="expression" priority="804" id="{24CBCB3B-5780-4592-8E87-C38B6FFAF229}">
            <xm:f>'Vendor Checklist'!$D$41='Vendor Checklist'!$AA$1</xm:f>
            <x14:dxf>
              <font>
                <color theme="0"/>
              </font>
            </x14:dxf>
          </x14:cfRule>
          <xm:sqref>C3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539B"/>
    <pageSetUpPr fitToPage="1"/>
  </sheetPr>
  <dimension ref="A1:H24"/>
  <sheetViews>
    <sheetView showGridLines="0" zoomScaleNormal="100" workbookViewId="0">
      <pane ySplit="4" topLeftCell="A5" activePane="bottomLeft" state="frozen"/>
      <selection pane="bottomLeft" activeCell="C3" sqref="C3:E3"/>
      <selection activeCell="C3" sqref="C3:E3"/>
    </sheetView>
  </sheetViews>
  <sheetFormatPr defaultColWidth="0" defaultRowHeight="15" zeroHeight="1"/>
  <cols>
    <col min="1" max="1" width="3.7109375" style="148" customWidth="1"/>
    <col min="2" max="2" width="41.85546875" customWidth="1"/>
    <col min="3" max="3" width="12.7109375" style="34" customWidth="1"/>
    <col min="4" max="6" width="12.7109375" customWidth="1"/>
    <col min="7" max="7" width="40.7109375" customWidth="1"/>
    <col min="8" max="8" width="3.7109375" style="148" customWidth="1"/>
    <col min="9" max="16384" width="9.140625" hidden="1"/>
  </cols>
  <sheetData>
    <row r="1" spans="1:8" s="147" customFormat="1" ht="15.75" thickBot="1">
      <c r="A1" s="151"/>
      <c r="C1" s="242"/>
      <c r="H1" s="152"/>
    </row>
    <row r="2" spans="1:8" s="1" customFormat="1" ht="20.100000000000001" customHeight="1">
      <c r="A2" s="141"/>
      <c r="B2" s="361" t="str">
        <f>'Vendor Checklist'!D6</f>
        <v>Vendor Name</v>
      </c>
      <c r="C2" s="362"/>
      <c r="D2" s="362"/>
      <c r="E2" s="363"/>
      <c r="F2" s="363"/>
      <c r="G2" s="364"/>
      <c r="H2" s="141"/>
    </row>
    <row r="3" spans="1:8" s="1" customFormat="1" ht="30" customHeight="1">
      <c r="A3" s="141"/>
      <c r="B3" s="43" t="s">
        <v>81</v>
      </c>
      <c r="C3" s="341" t="str">
        <f>"Please add any additional required/optional " &amp; B3 &amp; " proposed including the Required Quantity, Unit Price, and related Ongoing Annual Cost, if applicable."</f>
        <v>Please add any additional required/optional Ancillary Hardware proposed including the Required Quantity, Unit Price, and related Ongoing Annual Cost, if applicable.</v>
      </c>
      <c r="D3" s="342"/>
      <c r="E3" s="342"/>
      <c r="F3" s="365"/>
      <c r="G3" s="366"/>
      <c r="H3" s="141"/>
    </row>
    <row r="4" spans="1:8" s="1" customFormat="1" ht="30" customHeight="1">
      <c r="A4" s="141"/>
      <c r="B4" s="5" t="s">
        <v>82</v>
      </c>
      <c r="C4" s="33" t="s">
        <v>83</v>
      </c>
      <c r="D4" s="6" t="s">
        <v>84</v>
      </c>
      <c r="E4" s="6" t="str">
        <f>'Proposal Summary'!C4</f>
        <v>One-Time
Cost</v>
      </c>
      <c r="F4" s="6" t="str">
        <f>'Proposal Summary'!D4</f>
        <v>Ongoing
Annual Cost</v>
      </c>
      <c r="G4" s="10" t="str">
        <f>'Proposal Summary'!E4</f>
        <v>Comments</v>
      </c>
      <c r="H4" s="141"/>
    </row>
    <row r="5" spans="1:8" s="1" customFormat="1" ht="15" customHeight="1">
      <c r="A5" s="141"/>
      <c r="B5" s="128" t="str">
        <f>'Proposal Summary'!B5</f>
        <v>Core</v>
      </c>
      <c r="C5" s="93"/>
      <c r="D5" s="93"/>
      <c r="E5" s="93"/>
      <c r="F5" s="93"/>
      <c r="G5" s="129"/>
      <c r="H5" s="141"/>
    </row>
    <row r="6" spans="1:8">
      <c r="B6" s="192"/>
      <c r="C6" s="193"/>
      <c r="D6" s="194"/>
      <c r="E6" s="45">
        <f t="shared" ref="E6:E12" si="0">IF(ISNUMBER(C6*D6),C6*D6,"N/A")</f>
        <v>0</v>
      </c>
      <c r="F6" s="194"/>
      <c r="G6" s="195"/>
    </row>
    <row r="7" spans="1:8">
      <c r="B7" s="192"/>
      <c r="C7" s="193"/>
      <c r="D7" s="194"/>
      <c r="E7" s="45">
        <f t="shared" si="0"/>
        <v>0</v>
      </c>
      <c r="F7" s="194"/>
      <c r="G7" s="195"/>
    </row>
    <row r="8" spans="1:8">
      <c r="B8" s="192"/>
      <c r="C8" s="193"/>
      <c r="D8" s="194"/>
      <c r="E8" s="45">
        <f t="shared" si="0"/>
        <v>0</v>
      </c>
      <c r="F8" s="194"/>
      <c r="G8" s="195"/>
    </row>
    <row r="9" spans="1:8">
      <c r="B9" s="192"/>
      <c r="C9" s="193"/>
      <c r="D9" s="194"/>
      <c r="E9" s="45">
        <f t="shared" si="0"/>
        <v>0</v>
      </c>
      <c r="F9" s="194"/>
      <c r="G9" s="195"/>
    </row>
    <row r="10" spans="1:8">
      <c r="B10" s="192"/>
      <c r="C10" s="193"/>
      <c r="D10" s="194"/>
      <c r="E10" s="45">
        <f t="shared" si="0"/>
        <v>0</v>
      </c>
      <c r="F10" s="194"/>
      <c r="G10" s="195"/>
    </row>
    <row r="11" spans="1:8">
      <c r="B11" s="192"/>
      <c r="C11" s="193"/>
      <c r="D11" s="194"/>
      <c r="E11" s="45">
        <f t="shared" si="0"/>
        <v>0</v>
      </c>
      <c r="F11" s="194"/>
      <c r="G11" s="195"/>
    </row>
    <row r="12" spans="1:8">
      <c r="B12" s="192"/>
      <c r="C12" s="193"/>
      <c r="D12" s="194"/>
      <c r="E12" s="45">
        <f t="shared" si="0"/>
        <v>0</v>
      </c>
      <c r="F12" s="194"/>
      <c r="G12" s="195"/>
    </row>
    <row r="13" spans="1:8">
      <c r="B13" s="12" t="str">
        <f>'Proposal Summary'!B18</f>
        <v>Subtotal - Core Components</v>
      </c>
      <c r="C13" s="16">
        <f>SUM(C6:C12)</f>
        <v>0</v>
      </c>
      <c r="D13" s="21"/>
      <c r="E13" s="21">
        <f>SUM(E6:E12)</f>
        <v>0</v>
      </c>
      <c r="F13" s="21">
        <f>SUM(F6:F12)</f>
        <v>0</v>
      </c>
      <c r="G13" s="30"/>
    </row>
    <row r="14" spans="1:8">
      <c r="B14" s="123" t="str">
        <f>'Proposal Summary'!B19</f>
        <v>Expanded</v>
      </c>
      <c r="C14" s="124"/>
      <c r="D14" s="124"/>
      <c r="E14" s="124"/>
      <c r="F14" s="124"/>
      <c r="G14" s="125"/>
    </row>
    <row r="15" spans="1:8">
      <c r="B15" s="192"/>
      <c r="C15" s="193"/>
      <c r="D15" s="194"/>
      <c r="E15" s="45">
        <f t="shared" ref="E15:E21" si="1">IF(ISNUMBER(C15*D15),C15*D15,"N/A")</f>
        <v>0</v>
      </c>
      <c r="F15" s="194"/>
      <c r="G15" s="195"/>
    </row>
    <row r="16" spans="1:8">
      <c r="B16" s="192"/>
      <c r="C16" s="193"/>
      <c r="D16" s="194"/>
      <c r="E16" s="45">
        <f t="shared" si="1"/>
        <v>0</v>
      </c>
      <c r="F16" s="194"/>
      <c r="G16" s="195"/>
    </row>
    <row r="17" spans="1:8">
      <c r="B17" s="192"/>
      <c r="C17" s="193"/>
      <c r="D17" s="194"/>
      <c r="E17" s="45">
        <f t="shared" si="1"/>
        <v>0</v>
      </c>
      <c r="F17" s="194"/>
      <c r="G17" s="195"/>
    </row>
    <row r="18" spans="1:8">
      <c r="B18" s="192"/>
      <c r="C18" s="193"/>
      <c r="D18" s="194"/>
      <c r="E18" s="45">
        <f t="shared" si="1"/>
        <v>0</v>
      </c>
      <c r="F18" s="194"/>
      <c r="G18" s="195"/>
    </row>
    <row r="19" spans="1:8">
      <c r="B19" s="192"/>
      <c r="C19" s="193"/>
      <c r="D19" s="194"/>
      <c r="E19" s="45">
        <f t="shared" si="1"/>
        <v>0</v>
      </c>
      <c r="F19" s="194"/>
      <c r="G19" s="195"/>
    </row>
    <row r="20" spans="1:8">
      <c r="B20" s="192"/>
      <c r="C20" s="193"/>
      <c r="D20" s="194"/>
      <c r="E20" s="45">
        <f t="shared" si="1"/>
        <v>0</v>
      </c>
      <c r="F20" s="194"/>
      <c r="G20" s="195"/>
    </row>
    <row r="21" spans="1:8">
      <c r="B21" s="192"/>
      <c r="C21" s="193"/>
      <c r="D21" s="194"/>
      <c r="E21" s="45">
        <f t="shared" si="1"/>
        <v>0</v>
      </c>
      <c r="F21" s="194"/>
      <c r="G21" s="195"/>
    </row>
    <row r="22" spans="1:8">
      <c r="B22" s="11" t="str">
        <f>'Proposal Summary'!B32</f>
        <v>Subtotal - Expanded Components</v>
      </c>
      <c r="C22" s="17">
        <f>SUM(C15:C21)</f>
        <v>0</v>
      </c>
      <c r="D22" s="22"/>
      <c r="E22" s="22">
        <f>SUM(E15:E21)</f>
        <v>0</v>
      </c>
      <c r="F22" s="22">
        <f>SUM(F15:F21)</f>
        <v>0</v>
      </c>
      <c r="G22" s="31"/>
    </row>
    <row r="23" spans="1:8" s="1" customFormat="1" ht="15.75" thickBot="1">
      <c r="A23" s="141"/>
      <c r="B23" s="3" t="s">
        <v>40</v>
      </c>
      <c r="C23" s="153">
        <f>C13+C22</f>
        <v>0</v>
      </c>
      <c r="D23" s="20"/>
      <c r="E23" s="20">
        <f>E13+E22</f>
        <v>0</v>
      </c>
      <c r="F23" s="20">
        <f>F13+F22</f>
        <v>0</v>
      </c>
      <c r="G23" s="32"/>
      <c r="H23" s="141"/>
    </row>
    <row r="24" spans="1:8" s="147" customFormat="1">
      <c r="A24" s="149"/>
      <c r="C24" s="242"/>
      <c r="H24" s="150"/>
    </row>
  </sheetData>
  <sheetProtection formatCells="0" formatRows="0"/>
  <mergeCells count="2">
    <mergeCell ref="B2:G2"/>
    <mergeCell ref="C3:G3"/>
  </mergeCells>
  <dataValidations count="1">
    <dataValidation type="decimal" operator="greaterThanOrEqual" allowBlank="1" showErrorMessage="1" errorTitle="Invalid Entry" error="Please enter numeric values only and type any text in the comments column." sqref="C6:D12 F6:F12 F15:F21 C15:D21" xr:uid="{00000000-0002-0000-0600-000000000000}">
      <formula1>0</formula1>
    </dataValidation>
  </dataValidations>
  <printOptions horizontalCentered="1"/>
  <pageMargins left="0.25" right="0.25" top="0.75" bottom="0.25" header="0.3" footer="0.3"/>
  <pageSetup fitToHeight="0" orientation="landscape" r:id="rId1"/>
  <headerFooter scaleWithDoc="0">
    <oddHeader>&amp;C&amp;"-,Bold"City of New Braunfels - ERP RFP 23-006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805" id="{EA454CDF-F83C-40C6-9B17-7F88D45E2123}">
            <xm:f>'Vendor Checklist'!$D$41='Vendor Checklist'!$AA$1</xm:f>
            <x14:dxf>
              <font>
                <color theme="0"/>
              </font>
            </x14:dxf>
          </x14:cfRule>
          <xm:sqref>C3:G3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pageSetUpPr fitToPage="1"/>
  </sheetPr>
  <dimension ref="A1:G50"/>
  <sheetViews>
    <sheetView showGridLines="0" zoomScaleNormal="100" workbookViewId="0">
      <pane ySplit="4" topLeftCell="A5" activePane="bottomLeft" state="frozen"/>
      <selection pane="bottomLeft" activeCell="C3" sqref="C3:E3"/>
      <selection activeCell="C3" sqref="C3:E3"/>
    </sheetView>
  </sheetViews>
  <sheetFormatPr defaultColWidth="0" defaultRowHeight="15" zeroHeight="1"/>
  <cols>
    <col min="1" max="1" width="3.7109375" style="132" customWidth="1"/>
    <col min="2" max="2" width="41.85546875" customWidth="1"/>
    <col min="3" max="5" width="12.7109375" customWidth="1"/>
    <col min="6" max="6" width="53.7109375" customWidth="1"/>
    <col min="7" max="7" width="3.7109375" style="132" customWidth="1"/>
    <col min="8" max="16384" width="9.140625" hidden="1"/>
  </cols>
  <sheetData>
    <row r="1" spans="1:7" s="133" customFormat="1" ht="15.75" thickBot="1">
      <c r="A1" s="130"/>
      <c r="G1" s="134"/>
    </row>
    <row r="2" spans="1:7" s="1" customFormat="1" ht="20.100000000000001" customHeight="1">
      <c r="A2" s="131"/>
      <c r="B2" s="344" t="str">
        <f>'Vendor Checklist'!D6</f>
        <v>Vendor Name</v>
      </c>
      <c r="C2" s="345"/>
      <c r="D2" s="345"/>
      <c r="E2" s="367"/>
      <c r="F2" s="346"/>
      <c r="G2" s="131"/>
    </row>
    <row r="3" spans="1:7" s="1" customFormat="1" ht="30" customHeight="1">
      <c r="A3" s="131"/>
      <c r="B3" s="70" t="s">
        <v>85</v>
      </c>
      <c r="C3" s="355" t="str">
        <f>"Please complete the Estimated Hours and Hourly Rate for " &amp; B3 &amp; ", indicating any additional info or 'No Bid' in the Comments column.  Additional proposed modules can be added in the 'Module Summary' Tab."</f>
        <v>Please complete the Estimated Hours and Hourly Rate for Implementation Services, indicating any additional info or 'No Bid' in the Comments column.  Additional proposed modules can be added in the 'Module Summary' Tab.</v>
      </c>
      <c r="D3" s="356"/>
      <c r="E3" s="356"/>
      <c r="F3" s="368"/>
      <c r="G3" s="131"/>
    </row>
    <row r="4" spans="1:7" s="1" customFormat="1" ht="30" customHeight="1">
      <c r="A4" s="131"/>
      <c r="B4" s="71" t="s">
        <v>29</v>
      </c>
      <c r="C4" s="69" t="s">
        <v>86</v>
      </c>
      <c r="D4" s="69" t="s">
        <v>87</v>
      </c>
      <c r="E4" s="161" t="s">
        <v>88</v>
      </c>
      <c r="F4" s="72" t="s">
        <v>32</v>
      </c>
      <c r="G4" s="131"/>
    </row>
    <row r="5" spans="1:7" s="1" customFormat="1" ht="15" customHeight="1">
      <c r="A5" s="131"/>
      <c r="B5" s="162" t="str">
        <f>'Proposal Summary'!B5</f>
        <v>Core</v>
      </c>
      <c r="C5" s="93"/>
      <c r="D5" s="93"/>
      <c r="E5" s="93"/>
      <c r="F5" s="94"/>
      <c r="G5" s="131"/>
    </row>
    <row r="6" spans="1:7">
      <c r="B6" s="214" t="str">
        <f>IF('Module Information'!B6="","",'Module Information'!B6)</f>
        <v/>
      </c>
      <c r="C6" s="64"/>
      <c r="D6" s="63"/>
      <c r="E6" s="48">
        <f>IF(ISNUMBER(C6*D6),C6*D6,"N/A")</f>
        <v>0</v>
      </c>
      <c r="F6" s="190"/>
    </row>
    <row r="7" spans="1:7">
      <c r="B7" s="214" t="str">
        <f>IF('Module Information'!B7="","",'Module Information'!B7)</f>
        <v/>
      </c>
      <c r="C7" s="64"/>
      <c r="D7" s="63"/>
      <c r="E7" s="48">
        <f t="shared" ref="E7:E27" si="0">IF(ISNUMBER(C7*D7),C7*D7,"N/A")</f>
        <v>0</v>
      </c>
      <c r="F7" s="190"/>
    </row>
    <row r="8" spans="1:7">
      <c r="B8" s="214" t="str">
        <f>IF('Module Information'!B8="","",'Module Information'!B8)</f>
        <v/>
      </c>
      <c r="C8" s="64"/>
      <c r="D8" s="63"/>
      <c r="E8" s="48">
        <f t="shared" si="0"/>
        <v>0</v>
      </c>
      <c r="F8" s="190"/>
    </row>
    <row r="9" spans="1:7">
      <c r="B9" s="214" t="str">
        <f>IF('Module Information'!B9="","",'Module Information'!B9)</f>
        <v/>
      </c>
      <c r="C9" s="64"/>
      <c r="D9" s="63"/>
      <c r="E9" s="48">
        <f t="shared" si="0"/>
        <v>0</v>
      </c>
      <c r="F9" s="190"/>
    </row>
    <row r="10" spans="1:7">
      <c r="B10" s="214" t="str">
        <f>IF('Module Information'!B10="","",'Module Information'!B10)</f>
        <v/>
      </c>
      <c r="C10" s="64"/>
      <c r="D10" s="63"/>
      <c r="E10" s="48">
        <f t="shared" si="0"/>
        <v>0</v>
      </c>
      <c r="F10" s="190"/>
    </row>
    <row r="11" spans="1:7">
      <c r="B11" s="214" t="str">
        <f>IF('Module Information'!B11="","",'Module Information'!B11)</f>
        <v/>
      </c>
      <c r="C11" s="64"/>
      <c r="D11" s="63"/>
      <c r="E11" s="48">
        <f t="shared" si="0"/>
        <v>0</v>
      </c>
      <c r="F11" s="190"/>
    </row>
    <row r="12" spans="1:7">
      <c r="B12" s="214" t="str">
        <f>IF('Module Information'!B12="","",'Module Information'!B12)</f>
        <v/>
      </c>
      <c r="C12" s="64"/>
      <c r="D12" s="63"/>
      <c r="E12" s="48">
        <f t="shared" si="0"/>
        <v>0</v>
      </c>
      <c r="F12" s="190"/>
    </row>
    <row r="13" spans="1:7">
      <c r="B13" s="214" t="str">
        <f>IF('Module Information'!B13="","",'Module Information'!B13)</f>
        <v/>
      </c>
      <c r="C13" s="64"/>
      <c r="D13" s="63"/>
      <c r="E13" s="48">
        <f t="shared" si="0"/>
        <v>0</v>
      </c>
      <c r="F13" s="190"/>
    </row>
    <row r="14" spans="1:7">
      <c r="B14" s="214" t="str">
        <f>IF('Module Information'!B14="","",'Module Information'!B14)</f>
        <v/>
      </c>
      <c r="C14" s="64"/>
      <c r="D14" s="63"/>
      <c r="E14" s="48">
        <f t="shared" si="0"/>
        <v>0</v>
      </c>
      <c r="F14" s="190"/>
    </row>
    <row r="15" spans="1:7">
      <c r="B15" s="214" t="str">
        <f>IF('Module Information'!B15="","",'Module Information'!B15)</f>
        <v/>
      </c>
      <c r="C15" s="64"/>
      <c r="D15" s="63"/>
      <c r="E15" s="48">
        <f t="shared" si="0"/>
        <v>0</v>
      </c>
      <c r="F15" s="190"/>
    </row>
    <row r="16" spans="1:7">
      <c r="B16" s="214" t="str">
        <f>IF('Module Information'!B16="","",'Module Information'!B16)</f>
        <v/>
      </c>
      <c r="C16" s="64"/>
      <c r="D16" s="63"/>
      <c r="E16" s="48">
        <f t="shared" si="0"/>
        <v>0</v>
      </c>
      <c r="F16" s="190"/>
    </row>
    <row r="17" spans="2:6">
      <c r="B17" s="214" t="str">
        <f>IF('Module Information'!B17="","",'Module Information'!B17)</f>
        <v/>
      </c>
      <c r="C17" s="64"/>
      <c r="D17" s="63"/>
      <c r="E17" s="48">
        <f t="shared" si="0"/>
        <v>0</v>
      </c>
      <c r="F17" s="190"/>
    </row>
    <row r="18" spans="2:6">
      <c r="B18" s="214" t="str">
        <f>IF('Module Information'!B18="","",'Module Information'!B18)</f>
        <v/>
      </c>
      <c r="C18" s="64"/>
      <c r="D18" s="63"/>
      <c r="E18" s="48">
        <f t="shared" si="0"/>
        <v>0</v>
      </c>
      <c r="F18" s="190"/>
    </row>
    <row r="19" spans="2:6">
      <c r="B19" s="214" t="str">
        <f>IF('Module Information'!B19="","",'Module Information'!B19)</f>
        <v/>
      </c>
      <c r="C19" s="64"/>
      <c r="D19" s="63"/>
      <c r="E19" s="48">
        <f t="shared" ref="E19" si="1">IF(ISNUMBER(C19*D19),C19*D19,"N/A")</f>
        <v>0</v>
      </c>
      <c r="F19" s="190"/>
    </row>
    <row r="20" spans="2:6">
      <c r="B20" s="214" t="str">
        <f>IF('Module Information'!B20="","",'Module Information'!B20)</f>
        <v/>
      </c>
      <c r="C20" s="64"/>
      <c r="D20" s="63"/>
      <c r="E20" s="48">
        <f t="shared" si="0"/>
        <v>0</v>
      </c>
      <c r="F20" s="190"/>
    </row>
    <row r="21" spans="2:6">
      <c r="B21" s="214" t="str">
        <f>IF('Module Information'!B21="","",'Module Information'!B21)</f>
        <v/>
      </c>
      <c r="C21" s="64"/>
      <c r="D21" s="63"/>
      <c r="E21" s="48">
        <f t="shared" si="0"/>
        <v>0</v>
      </c>
      <c r="F21" s="190"/>
    </row>
    <row r="22" spans="2:6">
      <c r="B22" s="214" t="str">
        <f>IF('Module Information'!B22="","",'Module Information'!B22)</f>
        <v/>
      </c>
      <c r="C22" s="64"/>
      <c r="D22" s="63"/>
      <c r="E22" s="48">
        <f t="shared" si="0"/>
        <v>0</v>
      </c>
      <c r="F22" s="190"/>
    </row>
    <row r="23" spans="2:6">
      <c r="B23" s="214" t="str">
        <f>IF('Module Information'!B23="","",'Module Information'!B23)</f>
        <v/>
      </c>
      <c r="C23" s="64"/>
      <c r="D23" s="63"/>
      <c r="E23" s="48">
        <f t="shared" si="0"/>
        <v>0</v>
      </c>
      <c r="F23" s="190"/>
    </row>
    <row r="24" spans="2:6">
      <c r="B24" s="214" t="str">
        <f>IF('Module Information'!B24="","",'Module Information'!B24)</f>
        <v/>
      </c>
      <c r="C24" s="64"/>
      <c r="D24" s="63"/>
      <c r="E24" s="48">
        <f t="shared" si="0"/>
        <v>0</v>
      </c>
      <c r="F24" s="190"/>
    </row>
    <row r="25" spans="2:6">
      <c r="B25" s="214" t="str">
        <f>IF('Module Information'!B25="","",'Module Information'!B25)</f>
        <v/>
      </c>
      <c r="C25" s="64"/>
      <c r="D25" s="63"/>
      <c r="E25" s="48">
        <f t="shared" si="0"/>
        <v>0</v>
      </c>
      <c r="F25" s="190"/>
    </row>
    <row r="26" spans="2:6">
      <c r="B26" s="214" t="str">
        <f>IF('Module Information'!B26="","",'Module Information'!B26)</f>
        <v/>
      </c>
      <c r="C26" s="64"/>
      <c r="D26" s="63"/>
      <c r="E26" s="48">
        <f t="shared" si="0"/>
        <v>0</v>
      </c>
      <c r="F26" s="190"/>
    </row>
    <row r="27" spans="2:6">
      <c r="B27" s="214" t="str">
        <f>IF('Module Information'!B27="","",'Module Information'!B27)</f>
        <v/>
      </c>
      <c r="C27" s="64"/>
      <c r="D27" s="63"/>
      <c r="E27" s="48">
        <f t="shared" si="0"/>
        <v>0</v>
      </c>
      <c r="F27" s="190"/>
    </row>
    <row r="28" spans="2:6">
      <c r="B28" s="214" t="str">
        <f>IF('Module Information'!B28="","",'Module Information'!B28)</f>
        <v/>
      </c>
      <c r="C28" s="64"/>
      <c r="D28" s="63"/>
      <c r="E28" s="48">
        <f t="shared" ref="E28:E30" si="2">IF(ISNUMBER(C28*D28),C28*D28,"N/A")</f>
        <v>0</v>
      </c>
      <c r="F28" s="190"/>
    </row>
    <row r="29" spans="2:6">
      <c r="B29" s="214" t="str">
        <f>IF('Module Information'!B29="","",'Module Information'!B29)</f>
        <v/>
      </c>
      <c r="C29" s="64"/>
      <c r="D29" s="63"/>
      <c r="E29" s="48">
        <f t="shared" si="2"/>
        <v>0</v>
      </c>
      <c r="F29" s="190"/>
    </row>
    <row r="30" spans="2:6">
      <c r="B30" s="214" t="str">
        <f>IF('Module Information'!B30="","",'Module Information'!B30)</f>
        <v/>
      </c>
      <c r="C30" s="64"/>
      <c r="D30" s="63"/>
      <c r="E30" s="48">
        <f t="shared" si="2"/>
        <v>0</v>
      </c>
      <c r="F30" s="190"/>
    </row>
    <row r="31" spans="2:6">
      <c r="B31" s="154" t="str">
        <f>'Proposal Summary'!B18</f>
        <v>Subtotal - Core Components</v>
      </c>
      <c r="C31" s="16">
        <f>SUM(C6:C30)</f>
        <v>0</v>
      </c>
      <c r="D31" s="2"/>
      <c r="E31" s="23">
        <f>SUM(E6:E30)</f>
        <v>0</v>
      </c>
      <c r="F31" s="155"/>
    </row>
    <row r="32" spans="2:6">
      <c r="B32" s="163" t="str">
        <f>'Proposal Summary'!B19</f>
        <v>Expanded</v>
      </c>
      <c r="C32" s="124"/>
      <c r="D32" s="124"/>
      <c r="E32" s="124"/>
      <c r="F32" s="164"/>
    </row>
    <row r="33" spans="2:6">
      <c r="B33" s="214" t="str">
        <f>IF('Module Information'!B33="","",'Module Information'!B33)</f>
        <v/>
      </c>
      <c r="C33" s="64"/>
      <c r="D33" s="63"/>
      <c r="E33" s="48">
        <f t="shared" ref="E33:E47" si="3">IF(ISNUMBER(C33*D33),C33*D33,"N/A")</f>
        <v>0</v>
      </c>
      <c r="F33" s="190"/>
    </row>
    <row r="34" spans="2:6">
      <c r="B34" s="214" t="str">
        <f>IF('Module Information'!B34="","",'Module Information'!B34)</f>
        <v/>
      </c>
      <c r="C34" s="64"/>
      <c r="D34" s="63"/>
      <c r="E34" s="48">
        <f t="shared" si="3"/>
        <v>0</v>
      </c>
      <c r="F34" s="190"/>
    </row>
    <row r="35" spans="2:6">
      <c r="B35" s="214" t="str">
        <f>IF('Module Information'!B35="","",'Module Information'!B35)</f>
        <v/>
      </c>
      <c r="C35" s="64"/>
      <c r="D35" s="63"/>
      <c r="E35" s="48">
        <f t="shared" si="3"/>
        <v>0</v>
      </c>
      <c r="F35" s="190"/>
    </row>
    <row r="36" spans="2:6">
      <c r="B36" s="214" t="str">
        <f>IF('Module Information'!B36="","",'Module Information'!B36)</f>
        <v/>
      </c>
      <c r="C36" s="64"/>
      <c r="D36" s="63"/>
      <c r="E36" s="48">
        <f t="shared" si="3"/>
        <v>0</v>
      </c>
      <c r="F36" s="190"/>
    </row>
    <row r="37" spans="2:6">
      <c r="B37" s="214" t="str">
        <f>IF('Module Information'!B37="","",'Module Information'!B37)</f>
        <v/>
      </c>
      <c r="C37" s="64"/>
      <c r="D37" s="63"/>
      <c r="E37" s="48">
        <f t="shared" si="3"/>
        <v>0</v>
      </c>
      <c r="F37" s="190"/>
    </row>
    <row r="38" spans="2:6">
      <c r="B38" s="214" t="str">
        <f>IF('Module Information'!B38="","",'Module Information'!B38)</f>
        <v/>
      </c>
      <c r="C38" s="64"/>
      <c r="D38" s="63"/>
      <c r="E38" s="48">
        <f t="shared" si="3"/>
        <v>0</v>
      </c>
      <c r="F38" s="190"/>
    </row>
    <row r="39" spans="2:6">
      <c r="B39" s="214" t="str">
        <f>IF('Module Information'!B39="","",'Module Information'!B39)</f>
        <v/>
      </c>
      <c r="C39" s="64"/>
      <c r="D39" s="63"/>
      <c r="E39" s="48">
        <f t="shared" si="3"/>
        <v>0</v>
      </c>
      <c r="F39" s="190"/>
    </row>
    <row r="40" spans="2:6">
      <c r="B40" s="214" t="str">
        <f>IF('Module Information'!B40="","",'Module Information'!B40)</f>
        <v/>
      </c>
      <c r="C40" s="64"/>
      <c r="D40" s="63"/>
      <c r="E40" s="48">
        <f t="shared" si="3"/>
        <v>0</v>
      </c>
      <c r="F40" s="190"/>
    </row>
    <row r="41" spans="2:6">
      <c r="B41" s="214" t="str">
        <f>IF('Module Information'!B41="","",'Module Information'!B41)</f>
        <v/>
      </c>
      <c r="C41" s="64"/>
      <c r="D41" s="63"/>
      <c r="E41" s="48">
        <f t="shared" si="3"/>
        <v>0</v>
      </c>
      <c r="F41" s="190"/>
    </row>
    <row r="42" spans="2:6">
      <c r="B42" s="214" t="str">
        <f>IF('Module Information'!B42="","",'Module Information'!B42)</f>
        <v/>
      </c>
      <c r="C42" s="64"/>
      <c r="D42" s="63"/>
      <c r="E42" s="48">
        <f t="shared" si="3"/>
        <v>0</v>
      </c>
      <c r="F42" s="190"/>
    </row>
    <row r="43" spans="2:6">
      <c r="B43" s="214" t="str">
        <f>IF('Module Information'!B43="","",'Module Information'!B43)</f>
        <v/>
      </c>
      <c r="C43" s="64"/>
      <c r="D43" s="63"/>
      <c r="E43" s="48">
        <f t="shared" si="3"/>
        <v>0</v>
      </c>
      <c r="F43" s="190"/>
    </row>
    <row r="44" spans="2:6">
      <c r="B44" s="214" t="str">
        <f>IF('Module Information'!B44="","",'Module Information'!B44)</f>
        <v/>
      </c>
      <c r="C44" s="64"/>
      <c r="D44" s="63"/>
      <c r="E44" s="48">
        <f t="shared" si="3"/>
        <v>0</v>
      </c>
      <c r="F44" s="190"/>
    </row>
    <row r="45" spans="2:6">
      <c r="B45" s="214" t="str">
        <f>IF('Module Information'!B45="","",'Module Information'!B45)</f>
        <v/>
      </c>
      <c r="C45" s="64"/>
      <c r="D45" s="63"/>
      <c r="E45" s="48">
        <f t="shared" si="3"/>
        <v>0</v>
      </c>
      <c r="F45" s="190"/>
    </row>
    <row r="46" spans="2:6">
      <c r="B46" s="214" t="str">
        <f>IF('Module Information'!B46="","",'Module Information'!B46)</f>
        <v/>
      </c>
      <c r="C46" s="64"/>
      <c r="D46" s="63"/>
      <c r="E46" s="48">
        <f t="shared" si="3"/>
        <v>0</v>
      </c>
      <c r="F46" s="190"/>
    </row>
    <row r="47" spans="2:6">
      <c r="B47" s="214" t="str">
        <f>IF('Module Information'!B47="","",'Module Information'!B47)</f>
        <v/>
      </c>
      <c r="C47" s="64"/>
      <c r="D47" s="63"/>
      <c r="E47" s="48">
        <f t="shared" si="3"/>
        <v>0</v>
      </c>
      <c r="F47" s="190"/>
    </row>
    <row r="48" spans="2:6">
      <c r="B48" s="156" t="str">
        <f>'Proposal Summary'!B32</f>
        <v>Subtotal - Expanded Components</v>
      </c>
      <c r="C48" s="17">
        <f>SUM(C34:C47)</f>
        <v>0</v>
      </c>
      <c r="D48" s="22"/>
      <c r="E48" s="24">
        <f>SUM(E33:E47)</f>
        <v>0</v>
      </c>
      <c r="F48" s="157"/>
    </row>
    <row r="49" spans="1:7" s="1" customFormat="1" ht="15.75" thickBot="1">
      <c r="A49" s="131"/>
      <c r="B49" s="158" t="str">
        <f>'Proposal Summary'!B33</f>
        <v>Grand Total</v>
      </c>
      <c r="C49" s="165">
        <f>C48+C31</f>
        <v>0</v>
      </c>
      <c r="D49" s="159"/>
      <c r="E49" s="166">
        <f>E48+E31</f>
        <v>0</v>
      </c>
      <c r="F49" s="160"/>
      <c r="G49" s="131"/>
    </row>
    <row r="50" spans="1:7" s="147" customFormat="1">
      <c r="A50" s="206"/>
      <c r="G50" s="207"/>
    </row>
  </sheetData>
  <sheetProtection formatCells="0" formatRows="0"/>
  <mergeCells count="2">
    <mergeCell ref="B2:F2"/>
    <mergeCell ref="C3:F3"/>
  </mergeCells>
  <dataValidations count="1">
    <dataValidation type="decimal" operator="greaterThanOrEqual" allowBlank="1" showErrorMessage="1" errorTitle="Invalid Entry" error="Please enter numeric values only and type any text in the comments column." sqref="C33:D47 C6:D30" xr:uid="{00000000-0002-0000-0700-000000000000}">
      <formula1>0</formula1>
    </dataValidation>
  </dataValidations>
  <printOptions horizontalCentered="1"/>
  <pageMargins left="0.25" right="0.25" top="0.75" bottom="0.25" header="0.3" footer="0.3"/>
  <pageSetup fitToHeight="0" orientation="landscape" r:id="rId1"/>
  <headerFooter scaleWithDoc="0">
    <oddHeader>&amp;C&amp;"-,Bold"City of New Braunfels - ERP RFP 23-006
&amp;"-,Italic"&amp;10Pricing Forms - &amp;A</oddHeader>
  </headerFooter>
  <ignoredErrors>
    <ignoredError sqref="B6:B30 B33:B47" unlockedFormula="1"/>
  </ignoredErrors>
  <extLst>
    <ext xmlns:x14="http://schemas.microsoft.com/office/spreadsheetml/2009/9/main" uri="{78C0D931-6437-407d-A8EE-F0AAD7539E65}">
      <x14:conditionalFormattings>
        <x14:conditionalFormatting xmlns:xm="http://schemas.microsoft.com/office/excel/2006/main">
          <x14:cfRule type="expression" priority="806" id="{887F72AF-78D0-48F6-BC7E-38C0035222C2}">
            <xm:f>'Vendor Checklist'!$D$41='Vendor Checklist'!$AA$1</xm:f>
            <x14:dxf>
              <font>
                <b/>
                <i val="0"/>
                <color theme="0"/>
              </font>
              <fill>
                <patternFill>
                  <bgColor theme="1"/>
                </patternFill>
              </fill>
            </x14:dxf>
          </x14:cfRule>
          <xm:sqref>C33:D47 C6:D30</xm:sqref>
        </x14:conditionalFormatting>
        <x14:conditionalFormatting xmlns:xm="http://schemas.microsoft.com/office/excel/2006/main">
          <x14:cfRule type="expression" priority="809" id="{903EA378-2981-4B8C-BE4C-58044FABC235}">
            <xm:f>'Vendor Checklist'!$D$41='Vendor Checklist'!$AA$1</xm:f>
            <x14:dxf>
              <font>
                <color theme="0"/>
              </font>
            </x14:dxf>
          </x14:cfRule>
          <xm:sqref>C3:F3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pageSetUpPr fitToPage="1"/>
  </sheetPr>
  <dimension ref="A1:J50"/>
  <sheetViews>
    <sheetView showGridLines="0" zoomScaleNormal="100" workbookViewId="0">
      <pane ySplit="4" topLeftCell="A5" activePane="bottomLeft" state="frozen"/>
      <selection pane="bottomLeft" activeCell="C3" sqref="C3:E3"/>
      <selection activeCell="C3" sqref="C3:E3"/>
    </sheetView>
  </sheetViews>
  <sheetFormatPr defaultColWidth="0" defaultRowHeight="15" zeroHeight="1"/>
  <cols>
    <col min="1" max="1" width="3.7109375" style="148" customWidth="1"/>
    <col min="2" max="2" width="41.85546875" customWidth="1"/>
    <col min="3" max="3" width="20.7109375" style="222" customWidth="1"/>
    <col min="4" max="7" width="12.7109375" customWidth="1"/>
    <col min="8" max="8" width="53.7109375" customWidth="1"/>
    <col min="9" max="9" width="3.7109375" style="148" customWidth="1"/>
    <col min="10" max="10" width="0" hidden="1" customWidth="1"/>
    <col min="11" max="16384" width="9.140625" hidden="1"/>
  </cols>
  <sheetData>
    <row r="1" spans="1:9" s="147" customFormat="1" ht="15.75" thickBot="1">
      <c r="A1" s="151"/>
      <c r="C1" s="241"/>
      <c r="I1" s="152"/>
    </row>
    <row r="2" spans="1:9" s="1" customFormat="1" ht="20.100000000000001" customHeight="1">
      <c r="A2" s="141"/>
      <c r="B2" s="372" t="str">
        <f>'Vendor Checklist'!D6</f>
        <v>Vendor Name</v>
      </c>
      <c r="C2" s="373"/>
      <c r="D2" s="373"/>
      <c r="E2" s="373"/>
      <c r="F2" s="373"/>
      <c r="G2" s="373"/>
      <c r="H2" s="374"/>
      <c r="I2" s="141"/>
    </row>
    <row r="3" spans="1:9" s="1" customFormat="1" ht="30" customHeight="1">
      <c r="A3" s="141"/>
      <c r="B3" s="70" t="s">
        <v>35</v>
      </c>
      <c r="C3" s="223"/>
      <c r="D3" s="369" t="str">
        <f>"Please complete the Estimated Hours and Hourly Rate for " &amp; B3 &amp; ", indicating any additional info or 'No Bid' in the Comments column.  Additional proposed modules can be added in the 'Module Summary' Tab."</f>
        <v>Please complete the Estimated Hours and Hourly Rate for Training Services, indicating any additional info or 'No Bid' in the Comments column.  Additional proposed modules can be added in the 'Module Summary' Tab.</v>
      </c>
      <c r="E3" s="370"/>
      <c r="F3" s="370"/>
      <c r="G3" s="370"/>
      <c r="H3" s="371"/>
      <c r="I3" s="141"/>
    </row>
    <row r="4" spans="1:9" s="1" customFormat="1" ht="30" customHeight="1">
      <c r="A4" s="141"/>
      <c r="B4" s="71" t="s">
        <v>29</v>
      </c>
      <c r="C4" s="80" t="s">
        <v>89</v>
      </c>
      <c r="D4" s="69" t="str">
        <f>'Implementation Services'!C4</f>
        <v>Estimated Hours</v>
      </c>
      <c r="E4" s="69" t="str">
        <f>'Implementation Services'!D4</f>
        <v>Hourly Rate</v>
      </c>
      <c r="F4" s="69" t="str">
        <f>'Implementation Services'!E4</f>
        <v>One-Time Cost</v>
      </c>
      <c r="G4" s="161" t="s">
        <v>90</v>
      </c>
      <c r="H4" s="72" t="s">
        <v>32</v>
      </c>
      <c r="I4" s="141"/>
    </row>
    <row r="5" spans="1:9" s="1" customFormat="1" ht="15" customHeight="1">
      <c r="A5" s="141"/>
      <c r="B5" s="162" t="str">
        <f>'Proposal Summary'!B5</f>
        <v>Core</v>
      </c>
      <c r="C5" s="224"/>
      <c r="D5" s="93"/>
      <c r="E5" s="93"/>
      <c r="F5" s="93"/>
      <c r="G5" s="93"/>
      <c r="H5" s="94"/>
      <c r="I5" s="141"/>
    </row>
    <row r="6" spans="1:9">
      <c r="B6" s="214" t="str">
        <f>IF('Module Information'!B6="","",'Module Information'!B6)</f>
        <v/>
      </c>
      <c r="C6" s="225"/>
      <c r="D6" s="64"/>
      <c r="E6" s="63"/>
      <c r="F6" s="48">
        <f>IF(ISNUMBER(D6*E6),D6*E6,"N/A")</f>
        <v>0</v>
      </c>
      <c r="G6" s="63"/>
      <c r="H6" s="190"/>
    </row>
    <row r="7" spans="1:9">
      <c r="B7" s="214" t="str">
        <f>IF('Module Information'!B7="","",'Module Information'!B7)</f>
        <v/>
      </c>
      <c r="C7" s="225"/>
      <c r="D7" s="64"/>
      <c r="E7" s="63"/>
      <c r="F7" s="48">
        <f t="shared" ref="F7:F27" si="0">IF(ISNUMBER(D7*E7),D7*E7,"N/A")</f>
        <v>0</v>
      </c>
      <c r="G7" s="63"/>
      <c r="H7" s="190"/>
    </row>
    <row r="8" spans="1:9">
      <c r="B8" s="214" t="str">
        <f>IF('Module Information'!B8="","",'Module Information'!B8)</f>
        <v/>
      </c>
      <c r="C8" s="225"/>
      <c r="D8" s="64"/>
      <c r="E8" s="64"/>
      <c r="F8" s="48">
        <f t="shared" si="0"/>
        <v>0</v>
      </c>
      <c r="G8" s="63"/>
      <c r="H8" s="190"/>
    </row>
    <row r="9" spans="1:9">
      <c r="B9" s="214" t="str">
        <f>IF('Module Information'!B9="","",'Module Information'!B9)</f>
        <v/>
      </c>
      <c r="C9" s="225"/>
      <c r="D9" s="64"/>
      <c r="E9" s="64"/>
      <c r="F9" s="48">
        <f t="shared" si="0"/>
        <v>0</v>
      </c>
      <c r="G9" s="63"/>
      <c r="H9" s="190"/>
    </row>
    <row r="10" spans="1:9">
      <c r="B10" s="214" t="str">
        <f>IF('Module Information'!B10="","",'Module Information'!B10)</f>
        <v/>
      </c>
      <c r="C10" s="225"/>
      <c r="D10" s="64"/>
      <c r="E10" s="64"/>
      <c r="F10" s="48">
        <f t="shared" si="0"/>
        <v>0</v>
      </c>
      <c r="G10" s="63"/>
      <c r="H10" s="190"/>
    </row>
    <row r="11" spans="1:9">
      <c r="B11" s="214" t="str">
        <f>IF('Module Information'!B11="","",'Module Information'!B11)</f>
        <v/>
      </c>
      <c r="C11" s="225"/>
      <c r="D11" s="64"/>
      <c r="E11" s="64"/>
      <c r="F11" s="48">
        <f t="shared" si="0"/>
        <v>0</v>
      </c>
      <c r="G11" s="63"/>
      <c r="H11" s="190"/>
    </row>
    <row r="12" spans="1:9">
      <c r="B12" s="214" t="str">
        <f>IF('Module Information'!B12="","",'Module Information'!B12)</f>
        <v/>
      </c>
      <c r="C12" s="225"/>
      <c r="D12" s="64"/>
      <c r="E12" s="64"/>
      <c r="F12" s="48">
        <f t="shared" si="0"/>
        <v>0</v>
      </c>
      <c r="G12" s="63"/>
      <c r="H12" s="190"/>
    </row>
    <row r="13" spans="1:9">
      <c r="B13" s="214" t="str">
        <f>IF('Module Information'!B13="","",'Module Information'!B13)</f>
        <v/>
      </c>
      <c r="C13" s="225"/>
      <c r="D13" s="64"/>
      <c r="E13" s="64"/>
      <c r="F13" s="48">
        <f t="shared" si="0"/>
        <v>0</v>
      </c>
      <c r="G13" s="63"/>
      <c r="H13" s="190"/>
    </row>
    <row r="14" spans="1:9">
      <c r="B14" s="214" t="str">
        <f>IF('Module Information'!B14="","",'Module Information'!B14)</f>
        <v/>
      </c>
      <c r="C14" s="225"/>
      <c r="D14" s="64"/>
      <c r="E14" s="64"/>
      <c r="F14" s="48">
        <f t="shared" si="0"/>
        <v>0</v>
      </c>
      <c r="G14" s="63"/>
      <c r="H14" s="190"/>
    </row>
    <row r="15" spans="1:9">
      <c r="B15" s="214" t="str">
        <f>IF('Module Information'!B15="","",'Module Information'!B15)</f>
        <v/>
      </c>
      <c r="C15" s="225"/>
      <c r="D15" s="64"/>
      <c r="E15" s="64"/>
      <c r="F15" s="48">
        <f t="shared" si="0"/>
        <v>0</v>
      </c>
      <c r="G15" s="63"/>
      <c r="H15" s="190"/>
    </row>
    <row r="16" spans="1:9">
      <c r="B16" s="214" t="str">
        <f>IF('Module Information'!B16="","",'Module Information'!B16)</f>
        <v/>
      </c>
      <c r="C16" s="225"/>
      <c r="D16" s="64"/>
      <c r="E16" s="64"/>
      <c r="F16" s="48">
        <f t="shared" si="0"/>
        <v>0</v>
      </c>
      <c r="G16" s="63"/>
      <c r="H16" s="190"/>
    </row>
    <row r="17" spans="2:8">
      <c r="B17" s="214" t="str">
        <f>IF('Module Information'!B17="","",'Module Information'!B17)</f>
        <v/>
      </c>
      <c r="C17" s="225"/>
      <c r="D17" s="64"/>
      <c r="E17" s="64"/>
      <c r="F17" s="48">
        <f t="shared" si="0"/>
        <v>0</v>
      </c>
      <c r="G17" s="63"/>
      <c r="H17" s="190"/>
    </row>
    <row r="18" spans="2:8">
      <c r="B18" s="214" t="str">
        <f>IF('Module Information'!B18="","",'Module Information'!B18)</f>
        <v/>
      </c>
      <c r="C18" s="225"/>
      <c r="D18" s="64"/>
      <c r="E18" s="64"/>
      <c r="F18" s="48">
        <f t="shared" si="0"/>
        <v>0</v>
      </c>
      <c r="G18" s="63"/>
      <c r="H18" s="190"/>
    </row>
    <row r="19" spans="2:8">
      <c r="B19" s="214" t="str">
        <f>IF('Module Information'!B19="","",'Module Information'!B19)</f>
        <v/>
      </c>
      <c r="C19" s="225"/>
      <c r="D19" s="64"/>
      <c r="E19" s="64"/>
      <c r="F19" s="48">
        <f t="shared" ref="F19" si="1">IF(ISNUMBER(D19*E19),D19*E19,"N/A")</f>
        <v>0</v>
      </c>
      <c r="G19" s="63"/>
      <c r="H19" s="190"/>
    </row>
    <row r="20" spans="2:8">
      <c r="B20" s="214" t="str">
        <f>IF('Module Information'!B20="","",'Module Information'!B20)</f>
        <v/>
      </c>
      <c r="C20" s="225"/>
      <c r="D20" s="64"/>
      <c r="E20" s="64"/>
      <c r="F20" s="48">
        <f t="shared" si="0"/>
        <v>0</v>
      </c>
      <c r="G20" s="63"/>
      <c r="H20" s="190"/>
    </row>
    <row r="21" spans="2:8">
      <c r="B21" s="214" t="str">
        <f>IF('Module Information'!B21="","",'Module Information'!B21)</f>
        <v/>
      </c>
      <c r="C21" s="225"/>
      <c r="D21" s="64"/>
      <c r="E21" s="64"/>
      <c r="F21" s="48">
        <f t="shared" si="0"/>
        <v>0</v>
      </c>
      <c r="G21" s="63"/>
      <c r="H21" s="190"/>
    </row>
    <row r="22" spans="2:8">
      <c r="B22" s="214" t="str">
        <f>IF('Module Information'!B22="","",'Module Information'!B22)</f>
        <v/>
      </c>
      <c r="C22" s="225"/>
      <c r="D22" s="64"/>
      <c r="E22" s="64"/>
      <c r="F22" s="48">
        <f t="shared" si="0"/>
        <v>0</v>
      </c>
      <c r="G22" s="63"/>
      <c r="H22" s="190"/>
    </row>
    <row r="23" spans="2:8">
      <c r="B23" s="214" t="str">
        <f>IF('Module Information'!B23="","",'Module Information'!B23)</f>
        <v/>
      </c>
      <c r="C23" s="225"/>
      <c r="D23" s="64"/>
      <c r="E23" s="64"/>
      <c r="F23" s="48">
        <f t="shared" si="0"/>
        <v>0</v>
      </c>
      <c r="G23" s="63"/>
      <c r="H23" s="190"/>
    </row>
    <row r="24" spans="2:8">
      <c r="B24" s="214" t="str">
        <f>IF('Module Information'!B24="","",'Module Information'!B24)</f>
        <v/>
      </c>
      <c r="C24" s="225"/>
      <c r="D24" s="64"/>
      <c r="E24" s="64"/>
      <c r="F24" s="48">
        <f t="shared" si="0"/>
        <v>0</v>
      </c>
      <c r="G24" s="63"/>
      <c r="H24" s="190"/>
    </row>
    <row r="25" spans="2:8">
      <c r="B25" s="214" t="str">
        <f>IF('Module Information'!B25="","",'Module Information'!B25)</f>
        <v/>
      </c>
      <c r="C25" s="225"/>
      <c r="D25" s="64"/>
      <c r="E25" s="64"/>
      <c r="F25" s="48">
        <f t="shared" si="0"/>
        <v>0</v>
      </c>
      <c r="G25" s="63"/>
      <c r="H25" s="190"/>
    </row>
    <row r="26" spans="2:8">
      <c r="B26" s="214" t="str">
        <f>IF('Module Information'!B26="","",'Module Information'!B26)</f>
        <v/>
      </c>
      <c r="C26" s="225"/>
      <c r="D26" s="64"/>
      <c r="E26" s="64"/>
      <c r="F26" s="48">
        <f t="shared" si="0"/>
        <v>0</v>
      </c>
      <c r="G26" s="63"/>
      <c r="H26" s="190"/>
    </row>
    <row r="27" spans="2:8">
      <c r="B27" s="214" t="str">
        <f>IF('Module Information'!B27="","",'Module Information'!B27)</f>
        <v/>
      </c>
      <c r="C27" s="225"/>
      <c r="D27" s="64"/>
      <c r="E27" s="64"/>
      <c r="F27" s="48">
        <f t="shared" si="0"/>
        <v>0</v>
      </c>
      <c r="G27" s="63"/>
      <c r="H27" s="190"/>
    </row>
    <row r="28" spans="2:8">
      <c r="B28" s="214" t="str">
        <f>IF('Module Information'!B28="","",'Module Information'!B28)</f>
        <v/>
      </c>
      <c r="C28" s="225"/>
      <c r="D28" s="64"/>
      <c r="E28" s="64"/>
      <c r="F28" s="48">
        <f t="shared" ref="F28:F30" si="2">IF(ISNUMBER(D28*E28),D28*E28,"N/A")</f>
        <v>0</v>
      </c>
      <c r="G28" s="63"/>
      <c r="H28" s="190"/>
    </row>
    <row r="29" spans="2:8">
      <c r="B29" s="214" t="str">
        <f>IF('Module Information'!B29="","",'Module Information'!B29)</f>
        <v/>
      </c>
      <c r="C29" s="225"/>
      <c r="D29" s="64"/>
      <c r="E29" s="64"/>
      <c r="F29" s="48">
        <f t="shared" si="2"/>
        <v>0</v>
      </c>
      <c r="G29" s="63"/>
      <c r="H29" s="190"/>
    </row>
    <row r="30" spans="2:8">
      <c r="B30" s="214" t="str">
        <f>IF('Module Information'!B30="","",'Module Information'!B30)</f>
        <v/>
      </c>
      <c r="C30" s="225"/>
      <c r="D30" s="64"/>
      <c r="E30" s="64"/>
      <c r="F30" s="48">
        <f t="shared" si="2"/>
        <v>0</v>
      </c>
      <c r="G30" s="63"/>
      <c r="H30" s="190"/>
    </row>
    <row r="31" spans="2:8">
      <c r="B31" s="154" t="str">
        <f>'Proposal Summary'!B18</f>
        <v>Subtotal - Core Components</v>
      </c>
      <c r="C31" s="226"/>
      <c r="D31" s="16">
        <f ca="1">SUM(D6:OFFSET(D31,-1,0))</f>
        <v>0</v>
      </c>
      <c r="E31" s="2"/>
      <c r="F31" s="23">
        <f ca="1">SUM(F6:OFFSET(F31,-1,0))</f>
        <v>0</v>
      </c>
      <c r="G31" s="23">
        <f ca="1">SUM(G6:OFFSET(G31,-1,0))</f>
        <v>0</v>
      </c>
      <c r="H31" s="155"/>
    </row>
    <row r="32" spans="2:8">
      <c r="B32" s="163" t="str">
        <f>'Proposal Summary'!B19</f>
        <v>Expanded</v>
      </c>
      <c r="C32" s="227"/>
      <c r="D32" s="124"/>
      <c r="E32" s="124"/>
      <c r="F32" s="124"/>
      <c r="G32" s="124"/>
      <c r="H32" s="164"/>
    </row>
    <row r="33" spans="2:8">
      <c r="B33" s="214" t="str">
        <f>IF('Module Information'!B33="","",'Module Information'!B33)</f>
        <v/>
      </c>
      <c r="C33" s="225"/>
      <c r="D33" s="64"/>
      <c r="E33" s="63"/>
      <c r="F33" s="48">
        <f t="shared" ref="F33:F47" si="3">IF(ISNUMBER(D33*E33),D33*E33,"N/A")</f>
        <v>0</v>
      </c>
      <c r="G33" s="63"/>
      <c r="H33" s="190"/>
    </row>
    <row r="34" spans="2:8">
      <c r="B34" s="214" t="str">
        <f>IF('Module Information'!B34="","",'Module Information'!B34)</f>
        <v/>
      </c>
      <c r="C34" s="225"/>
      <c r="D34" s="64"/>
      <c r="E34" s="63"/>
      <c r="F34" s="48">
        <f t="shared" si="3"/>
        <v>0</v>
      </c>
      <c r="G34" s="63"/>
      <c r="H34" s="190"/>
    </row>
    <row r="35" spans="2:8">
      <c r="B35" s="214" t="str">
        <f>IF('Module Information'!B35="","",'Module Information'!B35)</f>
        <v/>
      </c>
      <c r="C35" s="225"/>
      <c r="D35" s="64"/>
      <c r="E35" s="63"/>
      <c r="F35" s="48">
        <f t="shared" si="3"/>
        <v>0</v>
      </c>
      <c r="G35" s="63"/>
      <c r="H35" s="190"/>
    </row>
    <row r="36" spans="2:8">
      <c r="B36" s="214" t="str">
        <f>IF('Module Information'!B36="","",'Module Information'!B36)</f>
        <v/>
      </c>
      <c r="C36" s="225"/>
      <c r="D36" s="64"/>
      <c r="E36" s="63"/>
      <c r="F36" s="48">
        <f t="shared" si="3"/>
        <v>0</v>
      </c>
      <c r="G36" s="63"/>
      <c r="H36" s="190"/>
    </row>
    <row r="37" spans="2:8">
      <c r="B37" s="214" t="str">
        <f>IF('Module Information'!B37="","",'Module Information'!B37)</f>
        <v/>
      </c>
      <c r="C37" s="225"/>
      <c r="D37" s="64"/>
      <c r="E37" s="63"/>
      <c r="F37" s="48">
        <f t="shared" si="3"/>
        <v>0</v>
      </c>
      <c r="G37" s="63"/>
      <c r="H37" s="190"/>
    </row>
    <row r="38" spans="2:8">
      <c r="B38" s="214" t="str">
        <f>IF('Module Information'!B38="","",'Module Information'!B38)</f>
        <v/>
      </c>
      <c r="C38" s="225"/>
      <c r="D38" s="64"/>
      <c r="E38" s="63"/>
      <c r="F38" s="48">
        <f t="shared" si="3"/>
        <v>0</v>
      </c>
      <c r="G38" s="63"/>
      <c r="H38" s="190"/>
    </row>
    <row r="39" spans="2:8">
      <c r="B39" s="214" t="str">
        <f>IF('Module Information'!B39="","",'Module Information'!B39)</f>
        <v/>
      </c>
      <c r="C39" s="225"/>
      <c r="D39" s="64"/>
      <c r="E39" s="63"/>
      <c r="F39" s="48">
        <f t="shared" si="3"/>
        <v>0</v>
      </c>
      <c r="G39" s="63"/>
      <c r="H39" s="190"/>
    </row>
    <row r="40" spans="2:8">
      <c r="B40" s="214" t="str">
        <f>IF('Module Information'!B40="","",'Module Information'!B40)</f>
        <v/>
      </c>
      <c r="C40" s="225"/>
      <c r="D40" s="64"/>
      <c r="E40" s="63"/>
      <c r="F40" s="48">
        <f t="shared" si="3"/>
        <v>0</v>
      </c>
      <c r="G40" s="63"/>
      <c r="H40" s="190"/>
    </row>
    <row r="41" spans="2:8">
      <c r="B41" s="214" t="str">
        <f>IF('Module Information'!B41="","",'Module Information'!B41)</f>
        <v/>
      </c>
      <c r="C41" s="225"/>
      <c r="D41" s="64"/>
      <c r="E41" s="63"/>
      <c r="F41" s="48">
        <f t="shared" si="3"/>
        <v>0</v>
      </c>
      <c r="G41" s="63"/>
      <c r="H41" s="190"/>
    </row>
    <row r="42" spans="2:8">
      <c r="B42" s="214" t="str">
        <f>IF('Module Information'!B42="","",'Module Information'!B42)</f>
        <v/>
      </c>
      <c r="C42" s="225"/>
      <c r="D42" s="64"/>
      <c r="E42" s="63"/>
      <c r="F42" s="48">
        <f t="shared" si="3"/>
        <v>0</v>
      </c>
      <c r="G42" s="63"/>
      <c r="H42" s="190"/>
    </row>
    <row r="43" spans="2:8">
      <c r="B43" s="214" t="str">
        <f>IF('Module Information'!B43="","",'Module Information'!B43)</f>
        <v/>
      </c>
      <c r="C43" s="225"/>
      <c r="D43" s="64"/>
      <c r="E43" s="63"/>
      <c r="F43" s="48">
        <f t="shared" si="3"/>
        <v>0</v>
      </c>
      <c r="G43" s="63"/>
      <c r="H43" s="190"/>
    </row>
    <row r="44" spans="2:8">
      <c r="B44" s="214" t="str">
        <f>IF('Module Information'!B44="","",'Module Information'!B44)</f>
        <v/>
      </c>
      <c r="C44" s="225"/>
      <c r="D44" s="64"/>
      <c r="E44" s="63"/>
      <c r="F44" s="48">
        <f t="shared" si="3"/>
        <v>0</v>
      </c>
      <c r="G44" s="63"/>
      <c r="H44" s="190"/>
    </row>
    <row r="45" spans="2:8">
      <c r="B45" s="214" t="str">
        <f>IF('Module Information'!B45="","",'Module Information'!B45)</f>
        <v/>
      </c>
      <c r="C45" s="225"/>
      <c r="D45" s="64"/>
      <c r="E45" s="63"/>
      <c r="F45" s="48">
        <f t="shared" si="3"/>
        <v>0</v>
      </c>
      <c r="G45" s="63"/>
      <c r="H45" s="190"/>
    </row>
    <row r="46" spans="2:8">
      <c r="B46" s="214" t="str">
        <f>IF('Module Information'!B46="","",'Module Information'!B46)</f>
        <v/>
      </c>
      <c r="C46" s="225"/>
      <c r="D46" s="64"/>
      <c r="E46" s="63"/>
      <c r="F46" s="48">
        <f t="shared" si="3"/>
        <v>0</v>
      </c>
      <c r="G46" s="63"/>
      <c r="H46" s="190"/>
    </row>
    <row r="47" spans="2:8">
      <c r="B47" s="214" t="str">
        <f>IF('Module Information'!B47="","",'Module Information'!B47)</f>
        <v/>
      </c>
      <c r="C47" s="225"/>
      <c r="D47" s="64"/>
      <c r="E47" s="63"/>
      <c r="F47" s="48">
        <f t="shared" si="3"/>
        <v>0</v>
      </c>
      <c r="G47" s="63"/>
      <c r="H47" s="190"/>
    </row>
    <row r="48" spans="2:8">
      <c r="B48" s="156" t="str">
        <f>'Proposal Summary'!B32</f>
        <v>Subtotal - Expanded Components</v>
      </c>
      <c r="C48" s="228"/>
      <c r="D48" s="17">
        <f ca="1">SUM(D33:OFFSET(D48,-1,0))</f>
        <v>0</v>
      </c>
      <c r="E48" s="22"/>
      <c r="F48" s="24">
        <f ca="1">SUM(F33:OFFSET(F48,-1,0))</f>
        <v>0</v>
      </c>
      <c r="G48" s="24">
        <f ca="1">SUM(G33:OFFSET(G48,-1,0))</f>
        <v>0</v>
      </c>
      <c r="H48" s="157"/>
    </row>
    <row r="49" spans="1:9" s="1" customFormat="1" ht="15.75" thickBot="1">
      <c r="A49" s="141"/>
      <c r="B49" s="158" t="str">
        <f>'Proposal Summary'!B33</f>
        <v>Grand Total</v>
      </c>
      <c r="C49" s="229"/>
      <c r="D49" s="165">
        <f ca="1">D48+D31</f>
        <v>0</v>
      </c>
      <c r="E49" s="159"/>
      <c r="F49" s="166">
        <f ca="1">SUM(F31,F48)</f>
        <v>0</v>
      </c>
      <c r="G49" s="166">
        <f ca="1">SUM(G31,G48)</f>
        <v>0</v>
      </c>
      <c r="H49" s="160"/>
      <c r="I49" s="141"/>
    </row>
    <row r="50" spans="1:9" s="147" customFormat="1">
      <c r="A50" s="149"/>
      <c r="C50" s="241"/>
      <c r="I50" s="150"/>
    </row>
  </sheetData>
  <sheetProtection formatCells="0" formatRows="0"/>
  <mergeCells count="2">
    <mergeCell ref="D3:H3"/>
    <mergeCell ref="B2:H2"/>
  </mergeCells>
  <dataValidations count="2">
    <dataValidation type="decimal" operator="greaterThanOrEqual" allowBlank="1" showErrorMessage="1" errorTitle="Invalid Entry" error="Please enter numeric values only and type any text in the comments column." sqref="D33:E47 D6:E30 G6:G30 G33:G47" xr:uid="{00000000-0002-0000-0800-000000000000}">
      <formula1>0</formula1>
    </dataValidation>
    <dataValidation type="list" allowBlank="1" showInputMessage="1" showErrorMessage="1" sqref="C6:C30 C33:C47" xr:uid="{F509E732-77F6-4B1E-8D07-4CF7971BCC05}">
      <formula1>"Train-the-Trainer, End User, Other (Describe in Comments)"</formula1>
    </dataValidation>
  </dataValidations>
  <printOptions horizontalCentered="1"/>
  <pageMargins left="0.25" right="0.25" top="0.75" bottom="0.25" header="0.3" footer="0.3"/>
  <pageSetup scale="80" fitToHeight="0" orientation="landscape" r:id="rId1"/>
  <headerFooter scaleWithDoc="0">
    <oddHeader>&amp;C&amp;"-,Bold"City of New Braunfels - ERP RFP 23-006
&amp;"-,Italic"&amp;10Pricing Forms - &amp;A</oddHeader>
  </headerFooter>
  <ignoredErrors>
    <ignoredError sqref="B6:B30 B33:B47" unlockedFormula="1"/>
  </ignoredErrors>
  <extLst>
    <ext xmlns:x14="http://schemas.microsoft.com/office/spreadsheetml/2009/9/main" uri="{78C0D931-6437-407d-A8EE-F0AAD7539E65}">
      <x14:conditionalFormattings>
        <x14:conditionalFormatting xmlns:xm="http://schemas.microsoft.com/office/excel/2006/main">
          <x14:cfRule type="expression" priority="810" id="{2659E861-8C1D-4C04-B470-87AD91FF17EE}">
            <xm:f>'Vendor Checklist'!$D$41='Vendor Checklist'!$AA$1</xm:f>
            <x14:dxf>
              <font>
                <b/>
                <i val="0"/>
                <color theme="0"/>
              </font>
              <fill>
                <patternFill>
                  <bgColor theme="1"/>
                </patternFill>
              </fill>
            </x14:dxf>
          </x14:cfRule>
          <xm:sqref>D33:E47 D6:E30 G6:G30 G33:G47</xm:sqref>
        </x14:conditionalFormatting>
        <x14:conditionalFormatting xmlns:xm="http://schemas.microsoft.com/office/excel/2006/main">
          <x14:cfRule type="expression" priority="816" id="{3BE716B5-0F5A-43DB-BF28-617E60514D4F}">
            <xm:f>'Vendor Checklist'!$D$41='Vendor Checklist'!$AA$1</xm:f>
            <x14:dxf>
              <font>
                <color theme="0"/>
              </font>
            </x14:dxf>
          </x14:cfRule>
          <xm:sqref>D3:H3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539B"/>
    <pageSetUpPr fitToPage="1"/>
  </sheetPr>
  <dimension ref="A1:J52"/>
  <sheetViews>
    <sheetView showGridLines="0" workbookViewId="0">
      <pane ySplit="4" topLeftCell="A20" activePane="bottomLeft" state="frozen"/>
      <selection pane="bottomLeft" activeCell="C3" sqref="C3:E3"/>
      <selection activeCell="C3" sqref="C3:E3"/>
    </sheetView>
  </sheetViews>
  <sheetFormatPr defaultColWidth="0" defaultRowHeight="15" zeroHeight="1"/>
  <cols>
    <col min="1" max="1" width="3.7109375" style="141" customWidth="1"/>
    <col min="2" max="2" width="8.7109375" style="1" customWidth="1"/>
    <col min="3" max="3" width="24.7109375" style="1" customWidth="1"/>
    <col min="4" max="4" width="33.7109375" style="1" customWidth="1"/>
    <col min="5" max="8" width="12.7109375" style="1" customWidth="1"/>
    <col min="9" max="9" width="41.7109375" style="1" customWidth="1"/>
    <col min="10" max="10" width="3.7109375" style="141" customWidth="1"/>
    <col min="11" max="16384" width="9.140625" style="1" hidden="1"/>
  </cols>
  <sheetData>
    <row r="1" spans="1:10" s="143" customFormat="1" ht="15.75" thickBot="1">
      <c r="A1" s="142"/>
      <c r="J1" s="144"/>
    </row>
    <row r="2" spans="1:10" ht="20.100000000000001" customHeight="1">
      <c r="B2" s="361" t="str">
        <f>'Vendor Checklist'!D6</f>
        <v>Vendor Name</v>
      </c>
      <c r="C2" s="362"/>
      <c r="D2" s="363"/>
      <c r="E2" s="363"/>
      <c r="F2" s="363"/>
      <c r="G2" s="363"/>
      <c r="H2" s="363"/>
      <c r="I2" s="364"/>
    </row>
    <row r="3" spans="1:10" ht="30" customHeight="1">
      <c r="B3" s="121" t="s">
        <v>91</v>
      </c>
      <c r="C3" s="122"/>
      <c r="D3" s="341" t="str">
        <f>"Please complete the Conversion Code, Estimated Hours, and Hourly Rate to perform the following " &amp; B3 &amp; "."</f>
        <v>Please complete the Conversion Code, Estimated Hours, and Hourly Rate to perform the following Data Conversion Services.</v>
      </c>
      <c r="E3" s="342"/>
      <c r="F3" s="342"/>
      <c r="G3" s="342"/>
      <c r="H3" s="342"/>
      <c r="I3" s="343"/>
    </row>
    <row r="4" spans="1:10" ht="30" customHeight="1">
      <c r="B4" s="4" t="s">
        <v>92</v>
      </c>
      <c r="C4" s="53" t="s">
        <v>93</v>
      </c>
      <c r="D4" s="7" t="s">
        <v>94</v>
      </c>
      <c r="E4" s="6" t="s">
        <v>95</v>
      </c>
      <c r="F4" s="6" t="s">
        <v>96</v>
      </c>
      <c r="G4" s="6" t="s">
        <v>97</v>
      </c>
      <c r="H4" s="6" t="s">
        <v>30</v>
      </c>
      <c r="I4" s="25" t="s">
        <v>32</v>
      </c>
    </row>
    <row r="5" spans="1:10">
      <c r="B5" s="378" t="str">
        <f>'Proposal Summary'!B5</f>
        <v>Core</v>
      </c>
      <c r="C5" s="379"/>
      <c r="D5" s="379"/>
      <c r="E5" s="379"/>
      <c r="F5" s="379"/>
      <c r="G5" s="379"/>
      <c r="H5" s="379"/>
      <c r="I5" s="380"/>
    </row>
    <row r="6" spans="1:10">
      <c r="B6" s="52">
        <v>1</v>
      </c>
      <c r="C6" s="54" t="s">
        <v>44</v>
      </c>
      <c r="D6" s="50" t="s">
        <v>98</v>
      </c>
      <c r="E6" s="65"/>
      <c r="F6" s="66"/>
      <c r="G6" s="67"/>
      <c r="H6" s="51">
        <f>IF(ISNUMBER(F6*G6),F6*G6,"N/A")</f>
        <v>0</v>
      </c>
      <c r="I6" s="196"/>
    </row>
    <row r="7" spans="1:10">
      <c r="B7" s="52">
        <v>2</v>
      </c>
      <c r="C7" s="54" t="s">
        <v>44</v>
      </c>
      <c r="D7" s="50" t="s">
        <v>99</v>
      </c>
      <c r="E7" s="65"/>
      <c r="F7" s="66"/>
      <c r="G7" s="67"/>
      <c r="H7" s="51">
        <f t="shared" ref="H7:H30" si="0">IF(ISNUMBER(F7*G7),F7*G7,"N/A")</f>
        <v>0</v>
      </c>
      <c r="I7" s="196" t="s">
        <v>100</v>
      </c>
    </row>
    <row r="8" spans="1:10">
      <c r="B8" s="52">
        <v>3</v>
      </c>
      <c r="C8" s="54" t="s">
        <v>44</v>
      </c>
      <c r="D8" s="50" t="s">
        <v>101</v>
      </c>
      <c r="E8" s="65"/>
      <c r="F8" s="66"/>
      <c r="G8" s="67"/>
      <c r="H8" s="51">
        <f t="shared" si="0"/>
        <v>0</v>
      </c>
      <c r="I8" s="196" t="s">
        <v>100</v>
      </c>
    </row>
    <row r="9" spans="1:10" ht="30">
      <c r="B9" s="52">
        <v>4</v>
      </c>
      <c r="C9" s="54" t="s">
        <v>48</v>
      </c>
      <c r="D9" s="50" t="s">
        <v>102</v>
      </c>
      <c r="E9" s="65"/>
      <c r="F9" s="66"/>
      <c r="G9" s="67"/>
      <c r="H9" s="51">
        <f t="shared" si="0"/>
        <v>0</v>
      </c>
      <c r="I9" s="196" t="s">
        <v>100</v>
      </c>
    </row>
    <row r="10" spans="1:10" ht="30">
      <c r="B10" s="52">
        <v>5</v>
      </c>
      <c r="C10" s="54" t="s">
        <v>48</v>
      </c>
      <c r="D10" s="50" t="s">
        <v>103</v>
      </c>
      <c r="E10" s="65"/>
      <c r="F10" s="66"/>
      <c r="G10" s="67"/>
      <c r="H10" s="51">
        <f t="shared" si="0"/>
        <v>0</v>
      </c>
      <c r="I10" s="196" t="s">
        <v>100</v>
      </c>
    </row>
    <row r="11" spans="1:10" ht="30">
      <c r="B11" s="52">
        <v>6</v>
      </c>
      <c r="C11" s="54" t="s">
        <v>48</v>
      </c>
      <c r="D11" s="50" t="s">
        <v>104</v>
      </c>
      <c r="E11" s="65"/>
      <c r="F11" s="66"/>
      <c r="G11" s="67"/>
      <c r="H11" s="51">
        <f t="shared" si="0"/>
        <v>0</v>
      </c>
      <c r="I11" s="196" t="s">
        <v>100</v>
      </c>
    </row>
    <row r="12" spans="1:10" ht="105">
      <c r="B12" s="52">
        <v>7</v>
      </c>
      <c r="C12" s="54" t="s">
        <v>105</v>
      </c>
      <c r="D12" s="50" t="s">
        <v>106</v>
      </c>
      <c r="E12" s="65"/>
      <c r="F12" s="66"/>
      <c r="G12" s="67"/>
      <c r="H12" s="51">
        <f t="shared" si="0"/>
        <v>0</v>
      </c>
      <c r="I12" s="196"/>
    </row>
    <row r="13" spans="1:10" ht="75">
      <c r="B13" s="52">
        <v>8</v>
      </c>
      <c r="C13" s="54" t="s">
        <v>107</v>
      </c>
      <c r="D13" s="50" t="s">
        <v>108</v>
      </c>
      <c r="E13" s="65"/>
      <c r="F13" s="66"/>
      <c r="G13" s="67"/>
      <c r="H13" s="51">
        <f t="shared" si="0"/>
        <v>0</v>
      </c>
      <c r="I13" s="196"/>
    </row>
    <row r="14" spans="1:10" ht="30">
      <c r="B14" s="52">
        <v>9</v>
      </c>
      <c r="C14" s="54" t="s">
        <v>52</v>
      </c>
      <c r="D14" s="50" t="s">
        <v>109</v>
      </c>
      <c r="E14" s="65"/>
      <c r="F14" s="66"/>
      <c r="G14" s="67"/>
      <c r="H14" s="51">
        <f t="shared" si="0"/>
        <v>0</v>
      </c>
      <c r="I14" s="196"/>
    </row>
    <row r="15" spans="1:10" ht="30">
      <c r="B15" s="52">
        <v>10</v>
      </c>
      <c r="C15" s="54" t="s">
        <v>52</v>
      </c>
      <c r="D15" s="50" t="s">
        <v>110</v>
      </c>
      <c r="E15" s="65"/>
      <c r="F15" s="66"/>
      <c r="G15" s="67"/>
      <c r="H15" s="51">
        <f t="shared" si="0"/>
        <v>0</v>
      </c>
      <c r="I15" s="196"/>
    </row>
    <row r="16" spans="1:10" ht="30">
      <c r="B16" s="52">
        <v>11</v>
      </c>
      <c r="C16" s="54" t="s">
        <v>52</v>
      </c>
      <c r="D16" s="50" t="s">
        <v>111</v>
      </c>
      <c r="E16" s="65"/>
      <c r="F16" s="66"/>
      <c r="G16" s="67"/>
      <c r="H16" s="51">
        <f t="shared" si="0"/>
        <v>0</v>
      </c>
      <c r="I16" s="196"/>
    </row>
    <row r="17" spans="2:9" ht="60">
      <c r="B17" s="52">
        <v>12</v>
      </c>
      <c r="C17" s="54" t="s">
        <v>112</v>
      </c>
      <c r="D17" s="50" t="s">
        <v>113</v>
      </c>
      <c r="E17" s="65"/>
      <c r="F17" s="66"/>
      <c r="G17" s="67"/>
      <c r="H17" s="51">
        <f t="shared" si="0"/>
        <v>0</v>
      </c>
      <c r="I17" s="196"/>
    </row>
    <row r="18" spans="2:9" ht="30">
      <c r="B18" s="52">
        <v>13</v>
      </c>
      <c r="C18" s="54" t="s">
        <v>112</v>
      </c>
      <c r="D18" s="50" t="s">
        <v>114</v>
      </c>
      <c r="E18" s="65"/>
      <c r="F18" s="66"/>
      <c r="G18" s="67"/>
      <c r="H18" s="51">
        <f t="shared" si="0"/>
        <v>0</v>
      </c>
      <c r="I18" s="196"/>
    </row>
    <row r="19" spans="2:9" ht="60">
      <c r="B19" s="52">
        <v>14</v>
      </c>
      <c r="C19" s="54" t="s">
        <v>115</v>
      </c>
      <c r="D19" s="50" t="s">
        <v>116</v>
      </c>
      <c r="E19" s="65"/>
      <c r="F19" s="66"/>
      <c r="G19" s="67"/>
      <c r="H19" s="51">
        <f t="shared" si="0"/>
        <v>0</v>
      </c>
      <c r="I19" s="196"/>
    </row>
    <row r="20" spans="2:9" ht="30">
      <c r="B20" s="52">
        <v>15</v>
      </c>
      <c r="C20" s="54" t="s">
        <v>65</v>
      </c>
      <c r="D20" s="50" t="s">
        <v>117</v>
      </c>
      <c r="E20" s="65"/>
      <c r="F20" s="66"/>
      <c r="G20" s="67"/>
      <c r="H20" s="51">
        <f t="shared" si="0"/>
        <v>0</v>
      </c>
      <c r="I20" s="196"/>
    </row>
    <row r="21" spans="2:9" ht="45">
      <c r="B21" s="52">
        <v>16</v>
      </c>
      <c r="C21" s="54" t="s">
        <v>65</v>
      </c>
      <c r="D21" s="50" t="s">
        <v>118</v>
      </c>
      <c r="E21" s="65"/>
      <c r="F21" s="66"/>
      <c r="G21" s="67"/>
      <c r="H21" s="51">
        <f t="shared" si="0"/>
        <v>0</v>
      </c>
      <c r="I21" s="196"/>
    </row>
    <row r="22" spans="2:9">
      <c r="B22" s="52">
        <v>17</v>
      </c>
      <c r="C22" s="54" t="s">
        <v>65</v>
      </c>
      <c r="D22" s="50" t="s">
        <v>119</v>
      </c>
      <c r="E22" s="65"/>
      <c r="F22" s="66"/>
      <c r="G22" s="67"/>
      <c r="H22" s="51">
        <f t="shared" si="0"/>
        <v>0</v>
      </c>
      <c r="I22" s="196"/>
    </row>
    <row r="23" spans="2:9" ht="30">
      <c r="B23" s="52">
        <v>18</v>
      </c>
      <c r="C23" s="54" t="s">
        <v>65</v>
      </c>
      <c r="D23" s="50" t="s">
        <v>120</v>
      </c>
      <c r="E23" s="65"/>
      <c r="F23" s="66"/>
      <c r="G23" s="67"/>
      <c r="H23" s="51">
        <f t="shared" si="0"/>
        <v>0</v>
      </c>
      <c r="I23" s="196"/>
    </row>
    <row r="24" spans="2:9" ht="30">
      <c r="B24" s="52">
        <v>19</v>
      </c>
      <c r="C24" s="54" t="s">
        <v>66</v>
      </c>
      <c r="D24" s="50" t="s">
        <v>121</v>
      </c>
      <c r="E24" s="65"/>
      <c r="F24" s="66"/>
      <c r="G24" s="67"/>
      <c r="H24" s="51">
        <f t="shared" si="0"/>
        <v>0</v>
      </c>
      <c r="I24" s="196"/>
    </row>
    <row r="25" spans="2:9" ht="30">
      <c r="B25" s="52">
        <v>20</v>
      </c>
      <c r="C25" s="54" t="s">
        <v>54</v>
      </c>
      <c r="D25" s="50" t="s">
        <v>122</v>
      </c>
      <c r="E25" s="65"/>
      <c r="F25" s="66"/>
      <c r="G25" s="67"/>
      <c r="H25" s="51">
        <f t="shared" si="0"/>
        <v>0</v>
      </c>
      <c r="I25" s="196"/>
    </row>
    <row r="26" spans="2:9">
      <c r="B26" s="52">
        <v>21</v>
      </c>
      <c r="C26" s="54"/>
      <c r="D26" s="50"/>
      <c r="E26" s="65"/>
      <c r="F26" s="66"/>
      <c r="G26" s="67"/>
      <c r="H26" s="51">
        <f t="shared" si="0"/>
        <v>0</v>
      </c>
      <c r="I26" s="196"/>
    </row>
    <row r="27" spans="2:9">
      <c r="B27" s="52">
        <v>22</v>
      </c>
      <c r="C27" s="54"/>
      <c r="D27" s="50"/>
      <c r="E27" s="65"/>
      <c r="F27" s="66"/>
      <c r="G27" s="67"/>
      <c r="H27" s="51">
        <f t="shared" si="0"/>
        <v>0</v>
      </c>
      <c r="I27" s="196"/>
    </row>
    <row r="28" spans="2:9">
      <c r="B28" s="52">
        <v>23</v>
      </c>
      <c r="C28" s="54"/>
      <c r="D28" s="50"/>
      <c r="E28" s="65"/>
      <c r="F28" s="66"/>
      <c r="G28" s="67"/>
      <c r="H28" s="51">
        <f t="shared" si="0"/>
        <v>0</v>
      </c>
      <c r="I28" s="196"/>
    </row>
    <row r="29" spans="2:9">
      <c r="B29" s="52">
        <v>24</v>
      </c>
      <c r="C29" s="54"/>
      <c r="D29" s="50"/>
      <c r="E29" s="65"/>
      <c r="F29" s="66"/>
      <c r="G29" s="67"/>
      <c r="H29" s="51">
        <f t="shared" si="0"/>
        <v>0</v>
      </c>
      <c r="I29" s="196"/>
    </row>
    <row r="30" spans="2:9">
      <c r="B30" s="52">
        <v>25</v>
      </c>
      <c r="C30" s="54"/>
      <c r="D30" s="50"/>
      <c r="E30" s="65"/>
      <c r="F30" s="66"/>
      <c r="G30" s="67"/>
      <c r="H30" s="51">
        <f t="shared" si="0"/>
        <v>0</v>
      </c>
      <c r="I30" s="196"/>
    </row>
    <row r="31" spans="2:9">
      <c r="B31" s="378" t="str">
        <f>'Proposal Summary'!B18</f>
        <v>Subtotal - Core Components</v>
      </c>
      <c r="C31" s="379"/>
      <c r="D31" s="381"/>
      <c r="E31" s="119"/>
      <c r="F31" s="27">
        <f>SUM(F6:F30)</f>
        <v>0</v>
      </c>
      <c r="G31" s="18"/>
      <c r="H31" s="18">
        <f>SUM(H6:H30)</f>
        <v>0</v>
      </c>
      <c r="I31" s="120"/>
    </row>
    <row r="32" spans="2:9">
      <c r="B32" s="382" t="str">
        <f>'Proposal Summary'!B19</f>
        <v>Expanded</v>
      </c>
      <c r="C32" s="353"/>
      <c r="D32" s="353"/>
      <c r="E32" s="353"/>
      <c r="F32" s="353"/>
      <c r="G32" s="353"/>
      <c r="H32" s="353"/>
      <c r="I32" s="383"/>
    </row>
    <row r="33" spans="1:10">
      <c r="B33" s="52">
        <v>1</v>
      </c>
      <c r="C33" s="55" t="s">
        <v>68</v>
      </c>
      <c r="D33" s="50" t="s">
        <v>123</v>
      </c>
      <c r="E33" s="68"/>
      <c r="F33" s="66"/>
      <c r="G33" s="67"/>
      <c r="H33" s="51">
        <f t="shared" ref="H33" si="1">IF(ISNUMBER(F33*G33),F33*G33,"N/A")</f>
        <v>0</v>
      </c>
      <c r="I33" s="196"/>
    </row>
    <row r="34" spans="1:10" ht="30">
      <c r="B34" s="52">
        <v>2</v>
      </c>
      <c r="C34" s="55" t="s">
        <v>112</v>
      </c>
      <c r="D34" s="50" t="s">
        <v>124</v>
      </c>
      <c r="E34" s="68"/>
      <c r="F34" s="66"/>
      <c r="G34" s="67"/>
      <c r="H34" s="51">
        <f t="shared" ref="H34:H42" si="2">IF(ISNUMBER(F34*G34),F34*G34,"N/A")</f>
        <v>0</v>
      </c>
      <c r="I34" s="196"/>
    </row>
    <row r="35" spans="1:10">
      <c r="B35" s="52">
        <v>3</v>
      </c>
      <c r="C35" s="55" t="s">
        <v>125</v>
      </c>
      <c r="D35" s="50" t="s">
        <v>126</v>
      </c>
      <c r="E35" s="68"/>
      <c r="F35" s="66"/>
      <c r="G35" s="67"/>
      <c r="H35" s="51">
        <f t="shared" si="2"/>
        <v>0</v>
      </c>
      <c r="I35" s="196"/>
    </row>
    <row r="36" spans="1:10">
      <c r="B36" s="52">
        <v>4</v>
      </c>
      <c r="C36" s="55"/>
      <c r="D36" s="50"/>
      <c r="E36" s="68"/>
      <c r="F36" s="66"/>
      <c r="G36" s="67"/>
      <c r="H36" s="51">
        <f t="shared" si="2"/>
        <v>0</v>
      </c>
      <c r="I36" s="196"/>
    </row>
    <row r="37" spans="1:10">
      <c r="B37" s="52">
        <v>5</v>
      </c>
      <c r="C37" s="55"/>
      <c r="D37" s="50"/>
      <c r="E37" s="68"/>
      <c r="F37" s="66"/>
      <c r="G37" s="67"/>
      <c r="H37" s="51">
        <f t="shared" si="2"/>
        <v>0</v>
      </c>
      <c r="I37" s="196"/>
    </row>
    <row r="38" spans="1:10">
      <c r="B38" s="52">
        <v>6</v>
      </c>
      <c r="C38" s="55"/>
      <c r="D38" s="50"/>
      <c r="E38" s="68"/>
      <c r="F38" s="66"/>
      <c r="G38" s="67"/>
      <c r="H38" s="51">
        <f t="shared" si="2"/>
        <v>0</v>
      </c>
      <c r="I38" s="196"/>
    </row>
    <row r="39" spans="1:10">
      <c r="B39" s="52">
        <v>7</v>
      </c>
      <c r="C39" s="55"/>
      <c r="D39" s="50"/>
      <c r="E39" s="68"/>
      <c r="F39" s="66"/>
      <c r="G39" s="67"/>
      <c r="H39" s="51">
        <f t="shared" si="2"/>
        <v>0</v>
      </c>
      <c r="I39" s="196"/>
    </row>
    <row r="40" spans="1:10">
      <c r="B40" s="52">
        <v>8</v>
      </c>
      <c r="C40" s="55"/>
      <c r="D40" s="50"/>
      <c r="E40" s="68"/>
      <c r="F40" s="66"/>
      <c r="G40" s="67"/>
      <c r="H40" s="51">
        <f t="shared" si="2"/>
        <v>0</v>
      </c>
      <c r="I40" s="196"/>
    </row>
    <row r="41" spans="1:10">
      <c r="B41" s="52">
        <v>9</v>
      </c>
      <c r="C41" s="55"/>
      <c r="D41" s="50"/>
      <c r="E41" s="68"/>
      <c r="F41" s="66"/>
      <c r="G41" s="67"/>
      <c r="H41" s="51">
        <f t="shared" si="2"/>
        <v>0</v>
      </c>
      <c r="I41" s="196"/>
    </row>
    <row r="42" spans="1:10">
      <c r="B42" s="52">
        <v>10</v>
      </c>
      <c r="C42" s="55"/>
      <c r="D42" s="50"/>
      <c r="E42" s="68"/>
      <c r="F42" s="66"/>
      <c r="G42" s="67"/>
      <c r="H42" s="51">
        <f t="shared" si="2"/>
        <v>0</v>
      </c>
      <c r="I42" s="196"/>
    </row>
    <row r="43" spans="1:10">
      <c r="B43" s="382" t="str">
        <f>'Proposal Summary'!B32</f>
        <v>Subtotal - Expanded Components</v>
      </c>
      <c r="C43" s="353"/>
      <c r="D43" s="384"/>
      <c r="E43" s="56"/>
      <c r="F43" s="15">
        <f>SUM(F33:F42)</f>
        <v>0</v>
      </c>
      <c r="G43" s="19"/>
      <c r="H43" s="19">
        <f>SUM(H33:H42)</f>
        <v>0</v>
      </c>
      <c r="I43" s="13"/>
    </row>
    <row r="44" spans="1:10" ht="15.75" thickBot="1">
      <c r="B44" s="375" t="s">
        <v>40</v>
      </c>
      <c r="C44" s="376"/>
      <c r="D44" s="377"/>
      <c r="E44" s="57"/>
      <c r="F44" s="28">
        <f>F43+F31</f>
        <v>0</v>
      </c>
      <c r="G44" s="20"/>
      <c r="H44" s="20">
        <f>H43+H31</f>
        <v>0</v>
      </c>
      <c r="I44" s="26"/>
    </row>
    <row r="45" spans="1:10" s="143" customFormat="1" ht="15.75" thickBot="1">
      <c r="A45" s="145"/>
      <c r="H45" s="144"/>
      <c r="I45" s="144"/>
      <c r="J45" s="146"/>
    </row>
    <row r="46" spans="1:10" ht="17.25">
      <c r="B46" s="58" t="s">
        <v>127</v>
      </c>
      <c r="C46" s="59"/>
      <c r="D46" s="59"/>
      <c r="E46" s="59"/>
      <c r="F46" s="59"/>
      <c r="G46" s="60"/>
      <c r="H46" s="145"/>
      <c r="I46" s="146"/>
      <c r="J46" s="231"/>
    </row>
    <row r="47" spans="1:10">
      <c r="B47" s="233" t="s">
        <v>128</v>
      </c>
      <c r="C47" s="144" t="s">
        <v>129</v>
      </c>
      <c r="D47" s="144"/>
      <c r="E47" s="144"/>
      <c r="F47" s="144"/>
      <c r="G47" s="234"/>
      <c r="H47" s="145"/>
      <c r="I47" s="146"/>
      <c r="J47" s="231"/>
    </row>
    <row r="48" spans="1:10">
      <c r="B48" s="235" t="s">
        <v>130</v>
      </c>
      <c r="C48" s="146" t="s">
        <v>131</v>
      </c>
      <c r="D48" s="146"/>
      <c r="E48" s="146"/>
      <c r="F48" s="146"/>
      <c r="G48" s="236"/>
      <c r="H48" s="145"/>
      <c r="I48" s="146"/>
      <c r="J48" s="231"/>
    </row>
    <row r="49" spans="1:10">
      <c r="B49" s="235" t="s">
        <v>132</v>
      </c>
      <c r="C49" s="146" t="s">
        <v>133</v>
      </c>
      <c r="D49" s="146"/>
      <c r="E49" s="146"/>
      <c r="F49" s="146"/>
      <c r="G49" s="236"/>
      <c r="H49" s="145"/>
      <c r="I49" s="146"/>
      <c r="J49" s="231"/>
    </row>
    <row r="50" spans="1:10">
      <c r="B50" s="235" t="s">
        <v>134</v>
      </c>
      <c r="C50" s="146" t="s">
        <v>135</v>
      </c>
      <c r="D50" s="146"/>
      <c r="E50" s="146"/>
      <c r="F50" s="146"/>
      <c r="G50" s="236"/>
      <c r="H50" s="145"/>
      <c r="I50" s="146"/>
      <c r="J50" s="231"/>
    </row>
    <row r="51" spans="1:10" ht="15.75" thickBot="1">
      <c r="B51" s="237" t="s">
        <v>136</v>
      </c>
      <c r="C51" s="238" t="s">
        <v>137</v>
      </c>
      <c r="D51" s="238"/>
      <c r="E51" s="238"/>
      <c r="F51" s="238"/>
      <c r="G51" s="239"/>
      <c r="H51" s="145"/>
      <c r="I51" s="146"/>
      <c r="J51" s="231"/>
    </row>
    <row r="52" spans="1:10" s="143" customFormat="1">
      <c r="A52" s="145"/>
      <c r="H52" s="232"/>
      <c r="I52" s="232"/>
      <c r="J52" s="146"/>
    </row>
  </sheetData>
  <sheetProtection formatCells="0" formatRows="0"/>
  <mergeCells count="7">
    <mergeCell ref="B44:D44"/>
    <mergeCell ref="B2:I2"/>
    <mergeCell ref="D3:I3"/>
    <mergeCell ref="B5:I5"/>
    <mergeCell ref="B31:D31"/>
    <mergeCell ref="B32:I32"/>
    <mergeCell ref="B43:D43"/>
  </mergeCells>
  <dataValidations count="2">
    <dataValidation type="list" allowBlank="1" showInputMessage="1" showErrorMessage="1" errorTitle="Invalid Code" error="Please select valid Data Conversion Code." promptTitle="Data Conversion Codes:" prompt="Refer to full definitions below table.  Quick reference is below:_x000a__x000a_A - Existing tools / scripts_x000a_B - Develop new scripts_x000a_C - Manual conversion_x000a_D - Other approach_x000a_E - Need clarification" sqref="E33:E42 E6:E30" xr:uid="{00000000-0002-0000-0A00-000000000000}">
      <formula1>$B$47:$B$51</formula1>
    </dataValidation>
    <dataValidation type="decimal" operator="greaterThanOrEqual" allowBlank="1" showErrorMessage="1" errorTitle="Invalid Entry" error="Please enter numeric values only and type any text in the comments column." sqref="F33:G42 F6:G30" xr:uid="{00000000-0002-0000-0A00-000001000000}">
      <formula1>0</formula1>
    </dataValidation>
  </dataValidations>
  <printOptions horizontalCentered="1"/>
  <pageMargins left="0.25" right="0.25" top="0.75" bottom="0.25" header="0.3" footer="0.3"/>
  <pageSetup scale="83" fitToHeight="0" orientation="landscape" r:id="rId1"/>
  <headerFooter scaleWithDoc="0">
    <oddHeader>&amp;C&amp;"-,Bold"City of New Braunfels - ERP RFP 23-006
&amp;"-,Italic"&amp;10Pricing Forms - &amp;A</oddHeader>
  </headerFooter>
  <extLst>
    <ext xmlns:x14="http://schemas.microsoft.com/office/spreadsheetml/2009/9/main" uri="{78C0D931-6437-407d-A8EE-F0AAD7539E65}">
      <x14:conditionalFormattings>
        <x14:conditionalFormatting xmlns:xm="http://schemas.microsoft.com/office/excel/2006/main">
          <x14:cfRule type="expression" priority="817" id="{90906EE9-CB7E-4902-8945-488339E60559}">
            <xm:f>'Vendor Checklist'!$D$41='Vendor Checklist'!$AA$1</xm:f>
            <x14:dxf>
              <font>
                <b/>
                <i val="0"/>
                <color theme="0"/>
              </font>
              <fill>
                <patternFill>
                  <bgColor theme="1"/>
                </patternFill>
              </fill>
            </x14:dxf>
          </x14:cfRule>
          <xm:sqref>E33:G42 E6:G30</xm:sqref>
        </x14:conditionalFormatting>
        <x14:conditionalFormatting xmlns:xm="http://schemas.microsoft.com/office/excel/2006/main">
          <x14:cfRule type="expression" priority="820" id="{6BBD444F-9095-4A66-A575-9B735D41A6B9}">
            <xm:f>'Vendor Checklist'!$D$41='Vendor Checklist'!$AA$1</xm:f>
            <x14:dxf>
              <font>
                <color theme="0"/>
              </font>
            </x14:dxf>
          </x14:cfRule>
          <xm:sqref>D3:I3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ff70c999-0ae8-481e-bb2f-c164fb36acd9">VKZ23YXA64WD-1147251905-98</_dlc_DocId>
    <_dlc_DocIdUrl xmlns="ff70c999-0ae8-481e-bb2f-c164fb36acd9">
      <Url>https://plantemoran.sharepoint.com/sites/8094649/_layouts/15/DocIdRedir.aspx?ID=VKZ23YXA64WD-1147251905-98</Url>
      <Description>VKZ23YXA64WD-1147251905-98</Description>
    </_dlc_DocIdUrl>
    <TaxCatchAll xmlns="ff70c999-0ae8-481e-bb2f-c164fb36acd9" xsi:nil="true"/>
    <lcf76f155ced4ddcb4097134ff3c332f xmlns="4582ee70-5063-485a-8da4-b5e6a0055274">
      <Terms xmlns="http://schemas.microsoft.com/office/infopath/2007/PartnerControls"/>
    </lcf76f155ced4ddcb4097134ff3c332f>
    <SharedWithUsers xmlns="ff70c999-0ae8-481e-bb2f-c164fb36acd9">
      <UserInfo>
        <DisplayName>Mike Grossman</DisplayName>
        <AccountId>18</AccountId>
        <AccountType/>
      </UserInfo>
    </SharedWithUser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8CE191D6C5DEAF4A867F71BF45CFF812" ma:contentTypeVersion="13" ma:contentTypeDescription="Create a new document." ma:contentTypeScope="" ma:versionID="ca1e95e203b03d0a2016469c77aa38a1">
  <xsd:schema xmlns:xsd="http://www.w3.org/2001/XMLSchema" xmlns:xs="http://www.w3.org/2001/XMLSchema" xmlns:p="http://schemas.microsoft.com/office/2006/metadata/properties" xmlns:ns2="ff70c999-0ae8-481e-bb2f-c164fb36acd9" xmlns:ns3="4582ee70-5063-485a-8da4-b5e6a0055274" targetNamespace="http://schemas.microsoft.com/office/2006/metadata/properties" ma:root="true" ma:fieldsID="20b95e8b9fbb0bcc1f75575614f441af" ns2:_="" ns3:_="">
    <xsd:import namespace="ff70c999-0ae8-481e-bb2f-c164fb36acd9"/>
    <xsd:import namespace="4582ee70-5063-485a-8da4-b5e6a005527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c999-0ae8-481e-bb2f-c164fb36acd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a9b91e65-e5fc-42e7-93bc-93e265f4bbe2}" ma:internalName="TaxCatchAll" ma:showField="CatchAllData" ma:web="ff70c999-0ae8-481e-bb2f-c164fb36acd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82ee70-5063-485a-8da4-b5e6a005527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4701a1a-db80-47b1-aa05-ddfc6fba714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CCAB33-5F17-4688-B5A3-1C4688C98274}"/>
</file>

<file path=customXml/itemProps2.xml><?xml version="1.0" encoding="utf-8"?>
<ds:datastoreItem xmlns:ds="http://schemas.openxmlformats.org/officeDocument/2006/customXml" ds:itemID="{ACCD009D-9933-470C-812C-15DC1B121A8A}"/>
</file>

<file path=customXml/itemProps3.xml><?xml version="1.0" encoding="utf-8"?>
<ds:datastoreItem xmlns:ds="http://schemas.openxmlformats.org/officeDocument/2006/customXml" ds:itemID="{9F1C1157-D98F-4845-82A4-E509F20AEE3F}"/>
</file>

<file path=customXml/itemProps4.xml><?xml version="1.0" encoding="utf-8"?>
<ds:datastoreItem xmlns:ds="http://schemas.openxmlformats.org/officeDocument/2006/customXml" ds:itemID="{01598F5C-FEE0-4860-AB82-9F62EA40B5AE}"/>
</file>

<file path=docProps/app.xml><?xml version="1.0" encoding="utf-8"?>
<Properties xmlns="http://schemas.openxmlformats.org/officeDocument/2006/extended-properties" xmlns:vt="http://schemas.openxmlformats.org/officeDocument/2006/docPropsVTypes">
  <Application>Microsoft Excel Online</Application>
  <Manager/>
  <Company>Plante &amp; Moran, PLLC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chris.moshier</dc:creator>
  <cp:keywords/>
  <dc:description/>
  <cp:lastModifiedBy>Barbara Coleman</cp:lastModifiedBy>
  <cp:revision/>
  <dcterms:created xsi:type="dcterms:W3CDTF">2012-05-06T23:57:34Z</dcterms:created>
  <dcterms:modified xsi:type="dcterms:W3CDTF">2022-12-14T21:52:08Z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0x0101008CE191D6C5DEAF4A867F71BF45CFF812</vt:lpwstr>
  </property>
  <property fmtid="{D5CDD505-2E9C-101B-9397-08002B2CF9AE}" pid="3" name="MC Project Type">
    <vt:lpwstr/>
  </property>
  <property fmtid="{D5CDD505-2E9C-101B-9397-08002B2CF9AE}" pid="4" name="Industry">
    <vt:lpwstr/>
  </property>
  <property fmtid="{D5CDD505-2E9C-101B-9397-08002B2CF9AE}" pid="5" name="MC_x0020_Firm_x0020_Practice_x0020_Group">
    <vt:lpwstr/>
  </property>
  <property fmtid="{D5CDD505-2E9C-101B-9397-08002B2CF9AE}" pid="6" name="MC Firm Practice Group">
    <vt:lpwstr/>
  </property>
  <property fmtid="{D5CDD505-2E9C-101B-9397-08002B2CF9AE}" pid="7" name="TaxKeyword">
    <vt:lpwstr/>
  </property>
  <property fmtid="{D5CDD505-2E9C-101B-9397-08002B2CF9AE}" pid="8" name="Topic">
    <vt:lpwstr/>
  </property>
  <property fmtid="{D5CDD505-2E9C-101B-9397-08002B2CF9AE}" pid="9" name="Team">
    <vt:lpwstr>1;#ITC Team Site|266c735b-a207-4d73-9b04-233fd0cdc188</vt:lpwstr>
  </property>
  <property fmtid="{D5CDD505-2E9C-101B-9397-08002B2CF9AE}" pid="10" name="TeamType">
    <vt:lpwstr>2;#Work Team|bed5c3ad-62ff-4293-848a-f85524d4b261</vt:lpwstr>
  </property>
  <property fmtid="{D5CDD505-2E9C-101B-9397-08002B2CF9AE}" pid="11" name="ResourceType">
    <vt:lpwstr/>
  </property>
  <property fmtid="{D5CDD505-2E9C-101B-9397-08002B2CF9AE}" pid="12" name="_dlc_DocIdItemGuid">
    <vt:lpwstr>313a17ee-d261-411d-add4-813ba9e97fbe</vt:lpwstr>
  </property>
  <property fmtid="{D5CDD505-2E9C-101B-9397-08002B2CF9AE}" pid="13" name="CardType">
    <vt:lpwstr/>
  </property>
  <property fmtid="{D5CDD505-2E9C-101B-9397-08002B2CF9AE}" pid="14" name="MediaServiceImageTags">
    <vt:lpwstr/>
  </property>
</Properties>
</file>